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430" activeTab="0"/>
  </bookViews>
  <sheets>
    <sheet name="PAAAS2023" sheetId="1" r:id="rId1"/>
    <sheet name="CALFIN" sheetId="2" r:id="rId2"/>
    <sheet name="Hoja1" sheetId="3" r:id="rId3"/>
  </sheets>
  <definedNames>
    <definedName name="_xlnm.Print_Area" localSheetId="0">'PAAAS2023'!$A$1:$S$155</definedName>
    <definedName name="_xlnm.Print_Titles" localSheetId="0">'PAAAS2023'!$1:$19</definedName>
  </definedNames>
  <calcPr fullCalcOnLoad="1"/>
</workbook>
</file>

<file path=xl/sharedStrings.xml><?xml version="1.0" encoding="utf-8"?>
<sst xmlns="http://schemas.openxmlformats.org/spreadsheetml/2006/main" count="564" uniqueCount="161">
  <si>
    <t>ENTIDAD FEDERATIVA: 26</t>
  </si>
  <si>
    <t>Partida Presupuestal</t>
  </si>
  <si>
    <t>Descripción de Bienes y Servicios</t>
  </si>
  <si>
    <t xml:space="preserve">PROGRAMA: </t>
  </si>
  <si>
    <t>SUBPROGRAMA</t>
  </si>
  <si>
    <t>Ppto. Autorizado</t>
  </si>
  <si>
    <t>UNIDAD DE MEDIDA</t>
  </si>
  <si>
    <t>INVERSIÓN ESTIMADA</t>
  </si>
  <si>
    <t>LUGAR DE APLICACIÓN</t>
  </si>
  <si>
    <t>EGRESO EJERCIDO</t>
  </si>
  <si>
    <t>Tipo de Adjudicación</t>
  </si>
  <si>
    <t>Justificación</t>
  </si>
  <si>
    <t xml:space="preserve">TOTAL </t>
  </si>
  <si>
    <t>Directa</t>
  </si>
  <si>
    <t>Licitación</t>
  </si>
  <si>
    <t>10000  SERVICIOS PERSONALES</t>
  </si>
  <si>
    <t>11000  REMUNERACIONES AL PERSONAL DE CARÁCTER PERMANENTE</t>
  </si>
  <si>
    <t>11301  SUELDOS</t>
  </si>
  <si>
    <t>11308  AYUDA PARA DESPENSA</t>
  </si>
  <si>
    <t>13000  REMUNERACIONES ADICIONALES Y ESPECIALES</t>
  </si>
  <si>
    <t>13201  PRIMAS DE VACACIONES Y DOMINICAL</t>
  </si>
  <si>
    <t>13202  AGUINALDO O GRATIFICACION DE FIN DE AÑO</t>
  </si>
  <si>
    <t>14000  SEGURIDAD SOCIAL</t>
  </si>
  <si>
    <t>14106  OTRAS PRESTACIONES DE SEGURIDAD SOCIAL</t>
  </si>
  <si>
    <t>14404  OTROS SEGUROS DE CARÁCTER LABORAL O ECONOMICOS</t>
  </si>
  <si>
    <t>15000  OTRAS PRESTACIONES SOCIALES Y ECONOMICAS</t>
  </si>
  <si>
    <t>MATERIALES Y SUMINISTROS</t>
  </si>
  <si>
    <t>Educación de Calidad con Visión Integral</t>
  </si>
  <si>
    <t>Formación de Profesionales Integrales y Competentes</t>
  </si>
  <si>
    <t>PESOS</t>
  </si>
  <si>
    <t>UTG</t>
  </si>
  <si>
    <t>MATERIALES DE ADMINISTRACIÓN, EMISIÓN DE DOCUMENTO</t>
  </si>
  <si>
    <t>MATERIALES, UTILES Y EQUIPOS MENORES DE OFICINA</t>
  </si>
  <si>
    <t>AA</t>
  </si>
  <si>
    <t>Gto Operativo</t>
  </si>
  <si>
    <t>MATERIALES Y UTILES DE IMPRESIÓN Y PRODUCCION</t>
  </si>
  <si>
    <t xml:space="preserve">MATERIAL DE LIMPIEZA </t>
  </si>
  <si>
    <t xml:space="preserve">MATERIALES EDUCATIVOS </t>
  </si>
  <si>
    <t>ALIMENTOS Y UTENSILIOS</t>
  </si>
  <si>
    <t>ADQUISICION DE AGUA POTABLE</t>
  </si>
  <si>
    <t>MATERIALES Y ARTICULOS DE CONSTRUCCION Y DE REPARA</t>
  </si>
  <si>
    <t>MATERIAL ELECTRICO Y ELECTRONICO</t>
  </si>
  <si>
    <t>24701  ARTICULOS METALICOS PARA LA CONSTRUCCION</t>
  </si>
  <si>
    <t>24801  MATERIALES COMPLEMENTARIOS</t>
  </si>
  <si>
    <t>24901  OTROS MATERIALES Y ARTICULOS DE CONSTRUCCION Y REP</t>
  </si>
  <si>
    <t xml:space="preserve">ARTICULOS METALICOS PARA LA CONSTRUCCION </t>
  </si>
  <si>
    <t>MATERIALES COMPLEMENTARIOS</t>
  </si>
  <si>
    <t>OTROS MATERIALES Y ARTICULOS DE CONSTRUCCION Y REPARACION</t>
  </si>
  <si>
    <t>PRODUCTOS QUIMICOS, FARMACEUTICOS Y DE LABORATORIO</t>
  </si>
  <si>
    <t>25401  MATERIALES, ACCESORIOS Y SUMINISTROS MEDICOS</t>
  </si>
  <si>
    <t>25601  FIBRAS SINTETICAS, HULES, PLASTICOS Y DERIVADOS</t>
  </si>
  <si>
    <t>MEDICINAS Y PRODUCTOS FARMACEUTICOS</t>
  </si>
  <si>
    <t xml:space="preserve">MATERIALES ACCESORIOS Y SUMINISTROS MÉDICOS </t>
  </si>
  <si>
    <t>COMBUSTIBLES, LUBRICANTES Y ADITIVOS</t>
  </si>
  <si>
    <t>COMBUSTIBLES</t>
  </si>
  <si>
    <t>VESTUARIO, BLANCOS, PRENDAS DE PROTECCION Y ARTICU</t>
  </si>
  <si>
    <t>VESTUARIOS Y UNIFORMES</t>
  </si>
  <si>
    <t>27301  ARTICULOS DEPORTIVOS</t>
  </si>
  <si>
    <t xml:space="preserve">ARTICULOS DEPORTIVOS </t>
  </si>
  <si>
    <t>HERRAMIENTAS, REFACCIONES Y ACCESORIOS MENORES</t>
  </si>
  <si>
    <t>HERRAMIENTAS MENORES</t>
  </si>
  <si>
    <t>REFACCIONES Y ACCESORIOS MENORES DE EQUIPO DE TRAN</t>
  </si>
  <si>
    <t>29901  REFACCIONES Y ACCESORIOS MENORES OTROS BIENES MUEB</t>
  </si>
  <si>
    <t>SERVICIOS GENERALES</t>
  </si>
  <si>
    <t>SERVICIOS BASICOS</t>
  </si>
  <si>
    <t>ENERGIA ELECTRICA</t>
  </si>
  <si>
    <t>SERVICIO DE ACCESO A INTERNET, REDES Y PROCESAMIENTO</t>
  </si>
  <si>
    <t>SERVICIO DE ARRENDAMIENTO</t>
  </si>
  <si>
    <t>ARRENDAMIENTO DE EQUIPO Y BIENES INFORMATICOS</t>
  </si>
  <si>
    <t>32901  OTROS ARRENDAMIENTOS</t>
  </si>
  <si>
    <t>SERVICIOS PROFESIONALES, CIENTIFICOS, TECNICOS Y O</t>
  </si>
  <si>
    <t>SERVICIOS LEGALES, DE CONTABILIDAD, AUDITORIAS Y R</t>
  </si>
  <si>
    <t>ASESORIAS ASOCIADAS A CONVENIOS, TRATADOS ACUERDOS</t>
  </si>
  <si>
    <t>SERVICIO DE ARQUITECTURA, INGENIERÍA Y ACTIVIDADES RELACIONADAS</t>
  </si>
  <si>
    <t>SERVICIOS DE CAPACITACION</t>
  </si>
  <si>
    <t>IMPRESIONES Y PUBLICACIONES OFICIALES</t>
  </si>
  <si>
    <t xml:space="preserve">SERVICIOS DE PROTECCION Y SEGURIDAD </t>
  </si>
  <si>
    <t>SERVICIOS FINANCIEROS, BANCARIOS Y COMERCIALES</t>
  </si>
  <si>
    <t xml:space="preserve">SERVICIOS FINANCIEROS Y BANCARIOS </t>
  </si>
  <si>
    <t>SEGUROS DE RESPONSABILIDAD PATRIMONIAL Y FIANZAS</t>
  </si>
  <si>
    <t xml:space="preserve">SEGURO DE BIENES PATRIMONIALES </t>
  </si>
  <si>
    <t>FLETES Y MANIOBRAS</t>
  </si>
  <si>
    <t>SERVICIOS DE INSTALACION, REPARACION, MANTENIMIENT</t>
  </si>
  <si>
    <t>MANTENIMIENTO Y CONSERVACION DE INMUEBLES</t>
  </si>
  <si>
    <t>MANTENIMIENTO Y CONSERVACIÓN DE PLANTELES ESCOLARES</t>
  </si>
  <si>
    <t>MANTENIMIENTO Y CONSERVACION DE MOBILIARIO Y EQUIP</t>
  </si>
  <si>
    <t>35301  INSTALACIONES</t>
  </si>
  <si>
    <t>INSTALACIONES</t>
  </si>
  <si>
    <t>MANTENIMIENTO Y CONSERVACION DE BIENES INFORMATICO</t>
  </si>
  <si>
    <t>MANTENIMIENTO Y CONSERVACION DE EQUIPO DE TRANSPOR</t>
  </si>
  <si>
    <t>MANTENIMIENTO Y CONSERVACION DE MAQUINARIA Y EQUIP</t>
  </si>
  <si>
    <t>SERVICIOS DE LIMPIEZA Y MANEJO DE DESECHOS</t>
  </si>
  <si>
    <t>SERVICIOS DE JARDINERIA Y FUMIGACION</t>
  </si>
  <si>
    <t>SERVICIOS DE COMUNICACION SOCIAL Y PUBLICIDAD</t>
  </si>
  <si>
    <t>DIFUSION POR RADIO, TELEVISION Y OTROS MEDIOS DE M</t>
  </si>
  <si>
    <t>SERVICIOS DE REVELADO DE FOTOGRAFIAS</t>
  </si>
  <si>
    <t>SERVICIOS DE TRASLADO Y VIATICOS</t>
  </si>
  <si>
    <t>PASAJES AEREOS</t>
  </si>
  <si>
    <t>PASAJES TERRESTRES</t>
  </si>
  <si>
    <t>VIATICOS EN EL PAIS</t>
  </si>
  <si>
    <t>GASTOS DE CAMINO</t>
  </si>
  <si>
    <t>VIATICOS EN EL EXTRANJERO</t>
  </si>
  <si>
    <t>CUOTAS</t>
  </si>
  <si>
    <t>SERVICIOS OFICIALES</t>
  </si>
  <si>
    <t>38101  GASTOS DE CEREMONIAL</t>
  </si>
  <si>
    <t xml:space="preserve">GASTOS DE ORDEN SOCIAL Y CULTURAL </t>
  </si>
  <si>
    <t>CONGRESOS Y CONVENCIONES</t>
  </si>
  <si>
    <t>OTROS SERVICIOS GENERALES</t>
  </si>
  <si>
    <t>TRANSF., ASIGNAC., SUBSID. Y OTRAS AYUDAS</t>
  </si>
  <si>
    <t>GASTOS POR SERVICIOS DE TRASLADO DE PERSONAS</t>
  </si>
  <si>
    <t>BECAS DE EDUCACION MEDIA Y SUPERIOR</t>
  </si>
  <si>
    <t>BIENES MUEBLES E INMUEBLES</t>
  </si>
  <si>
    <t>TOTAL</t>
  </si>
  <si>
    <t>ELABORÓ</t>
  </si>
  <si>
    <t xml:space="preserve">REVISÓ </t>
  </si>
  <si>
    <t>AUTORIZÓ</t>
  </si>
  <si>
    <t>LIC. JAVIER ENRIQUE CARRIZALES SALAZAR</t>
  </si>
  <si>
    <t>Fecha de Inicio y término Estimada</t>
  </si>
  <si>
    <t>D E S C R I P C I Ó N</t>
  </si>
  <si>
    <t>Ene</t>
  </si>
  <si>
    <t>Feb</t>
  </si>
  <si>
    <t>Mar</t>
  </si>
  <si>
    <t>Abr</t>
  </si>
  <si>
    <t>May</t>
  </si>
  <si>
    <t>Jun</t>
  </si>
  <si>
    <t>Jul</t>
  </si>
  <si>
    <t>Ago</t>
  </si>
  <si>
    <t xml:space="preserve">MTRA. EDNA ESPERANZA ALDAY SALCIDO </t>
  </si>
  <si>
    <t xml:space="preserve">SERVICIO DE VIGILANCIA </t>
  </si>
  <si>
    <t>Sept.</t>
  </si>
  <si>
    <t>Oct.</t>
  </si>
  <si>
    <t>Nov.</t>
  </si>
  <si>
    <t>Dic.</t>
  </si>
  <si>
    <t xml:space="preserve">1ER, TRIM. </t>
  </si>
  <si>
    <t>IMPUESTOS SOBRE NÓMINA</t>
  </si>
  <si>
    <t>Egresos Modificado</t>
  </si>
  <si>
    <t>2DO, TRIM.</t>
  </si>
  <si>
    <t>ARRENDAMIENTO DE  VEHICULOS TERR, AEREOS, MAR</t>
  </si>
  <si>
    <t>PATENTES, REGALIAS Y OTROS</t>
  </si>
  <si>
    <t>PASAJES AEREOS INTERNACIONALES</t>
  </si>
  <si>
    <t>GASTOS DE CEREMONIAL</t>
  </si>
  <si>
    <t>PENAS, MULTAS, ACCESORIOS Y ACTUALIZACIONES</t>
  </si>
  <si>
    <t>OTROS GASTOS POR RESPONSABILIDADES</t>
  </si>
  <si>
    <t>3ER TRIM</t>
  </si>
  <si>
    <t>4TO TRIM</t>
  </si>
  <si>
    <t>C.P. JORGE ALBERTO FLORES GARCÍA</t>
  </si>
  <si>
    <t>CAPÍTULO DEL GASTO</t>
  </si>
  <si>
    <t>ASIGNACIÓN</t>
  </si>
  <si>
    <t>MODIFICADO</t>
  </si>
  <si>
    <t>EJERCIDO</t>
  </si>
  <si>
    <t>POR EJERCER</t>
  </si>
  <si>
    <t xml:space="preserve"> TOTAL </t>
  </si>
  <si>
    <t>CAPÍTULO</t>
  </si>
  <si>
    <t>ARRENDAMIENTO DE MAQUINARIA, OTROS EQ</t>
  </si>
  <si>
    <t>ESTUDIOS E INVESTIGACIONES</t>
  </si>
  <si>
    <t>SERVICIOS PROFESIONALES, CIENTIFICOS Y</t>
  </si>
  <si>
    <t>INSTALACION, REPARACION Y MANTENIMIENTO</t>
  </si>
  <si>
    <t>MANTENIMIENTO Y CONSERVACION DE BIENES</t>
  </si>
  <si>
    <t>IMPUESTOS Y DERECHOS</t>
  </si>
  <si>
    <t>Programa Anual de Adquisiciones, Arrendamientos y Servicios 2023</t>
  </si>
  <si>
    <t>5.1.5.PROGRAMA ANUAL DE ADQUISICIONES, ARRENDAMIENTOS Y SERVICIOS 2023</t>
  </si>
</sst>
</file>

<file path=xl/styles.xml><?xml version="1.0" encoding="utf-8"?>
<styleSheet xmlns="http://schemas.openxmlformats.org/spreadsheetml/2006/main">
  <numFmts count="6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dd/mm/yyyy"/>
    <numFmt numFmtId="173" formatCode="#,##0.00_);\-#,##0.00"/>
    <numFmt numFmtId="174" formatCode="#,##0.00_ ;\-#,##0.00\ 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_ ;[Red]\-#,##0.00\ 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0_);\-#,##0.0000"/>
    <numFmt numFmtId="188" formatCode="0.0"/>
    <numFmt numFmtId="189" formatCode="#,##0.0000000000_ ;\-#,##0.0000000000\ "/>
    <numFmt numFmtId="190" formatCode="#,##0.00000000000_ ;\-#,##0.00000000000\ "/>
    <numFmt numFmtId="191" formatCode="#,##0.000000000_ ;\-#,##0.000000000\ "/>
    <numFmt numFmtId="192" formatCode="#,##0.00000000_ ;\-#,##0.00000000\ "/>
    <numFmt numFmtId="193" formatCode="#,##0.0000000_ ;\-#,##0.0000000\ "/>
    <numFmt numFmtId="194" formatCode="#,##0.000000_ ;\-#,##0.000000\ "/>
    <numFmt numFmtId="195" formatCode="#,##0.00000_ ;\-#,##0.00000\ "/>
    <numFmt numFmtId="196" formatCode="#,##0.0000_ ;\-#,##0.0000\ "/>
    <numFmt numFmtId="197" formatCode="#,##0.000_ ;\-#,##0.000\ "/>
    <numFmt numFmtId="198" formatCode="#,##0.0_ ;\-#,##0.0\ "/>
    <numFmt numFmtId="199" formatCode="0.0000000000"/>
    <numFmt numFmtId="200" formatCode="0.00000000000"/>
    <numFmt numFmtId="201" formatCode="#,##0_ ;\-#,##0\ "/>
    <numFmt numFmtId="202" formatCode="#,##0.000000000000_ ;\-#,##0.000000000000\ "/>
    <numFmt numFmtId="203" formatCode="#,##0.0000000000000_ ;\-#,##0.0000000000000\ "/>
    <numFmt numFmtId="204" formatCode="#,##0.00000000000000_ ;\-#,##0.00000000000000\ "/>
    <numFmt numFmtId="205" formatCode="#,##0.000000000000000_ ;\-#,##0.000000000000000\ "/>
    <numFmt numFmtId="206" formatCode="#,##0.0000000000000000_ ;\-#,##0.0000000000000000\ "/>
    <numFmt numFmtId="207" formatCode="#,##0.00000000000000000_ ;\-#,##0.00000000000000000\ "/>
    <numFmt numFmtId="208" formatCode="#,##0.000000000000000000_ ;\-#,##0.000000000000000000\ "/>
    <numFmt numFmtId="209" formatCode="#,##0.0000000000000000000_ ;\-#,##0.0000000000000000000\ "/>
    <numFmt numFmtId="210" formatCode="#,##0.00000000000000000000_ ;\-#,##0.00000000000000000000\ "/>
    <numFmt numFmtId="211" formatCode="#,##0.000000000000000000000_ ;\-#,##0.000000000000000000000\ "/>
    <numFmt numFmtId="212" formatCode="#,##0.0000000000000000000000_ ;\-#,##0.0000000000000000000000\ "/>
    <numFmt numFmtId="213" formatCode="_-* #,##0.000_-;\-* #,##0.000_-;_-* &quot;-&quot;??_-;_-@_-"/>
    <numFmt numFmtId="214" formatCode="0.0%"/>
    <numFmt numFmtId="215" formatCode="[$-80A]dddd\,\ d&quot; de &quot;mmmm&quot; de &quot;yyyy"/>
    <numFmt numFmtId="216" formatCode="[$-80A]hh:mm:ss\ AM/PM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_-&quot;$&quot;* #,##0.000_-;\-&quot;$&quot;* #,##0.000_-;_-&quot;$&quot;* &quot;-&quot;??_-;_-@_-"/>
    <numFmt numFmtId="222" formatCode="_-&quot;$&quot;* #,##0.0000_-;\-&quot;$&quot;* #,##0.0000_-;_-&quot;$&quot;* &quot;-&quot;??_-;_-@_-"/>
    <numFmt numFmtId="223" formatCode="&quot;$&quot;#,##0.00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.85"/>
      <color indexed="8"/>
      <name val="Arial"/>
      <family val="2"/>
    </font>
    <font>
      <b/>
      <sz val="9.85"/>
      <color indexed="8"/>
      <name val="Arial"/>
      <family val="2"/>
    </font>
    <font>
      <sz val="8.9"/>
      <color indexed="8"/>
      <name val="Arial"/>
      <family val="2"/>
    </font>
    <font>
      <b/>
      <sz val="8.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MS Sans Serif"/>
      <family val="0"/>
    </font>
    <font>
      <u val="single"/>
      <sz val="10"/>
      <color indexed="61"/>
      <name val="MS Sans Serif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0.5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.9"/>
      <color rgb="FF000000"/>
      <name val="Arial"/>
      <family val="2"/>
    </font>
    <font>
      <b/>
      <sz val="11"/>
      <color rgb="FFFFFFFF"/>
      <name val="Arial"/>
      <family val="2"/>
    </font>
    <font>
      <sz val="10.5"/>
      <color rgb="FFFFFFFF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6C6F"/>
        <bgColor indexed="64"/>
      </patternFill>
    </fill>
    <fill>
      <patternFill patternType="solid">
        <fgColor rgb="FF009C84"/>
        <bgColor indexed="64"/>
      </patternFill>
    </fill>
    <fill>
      <patternFill patternType="solid">
        <fgColor rgb="FF00C7A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4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5" applyNumberFormat="0" applyFont="0" applyAlignment="0" applyProtection="0"/>
    <xf numFmtId="9" fontId="1" fillId="0" borderId="0" applyFont="0" applyFill="0" applyBorder="0" applyAlignment="0" applyProtection="0"/>
    <xf numFmtId="0" fontId="51" fillId="19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1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vertical="center"/>
    </xf>
    <xf numFmtId="173" fontId="10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173" fontId="11" fillId="0" borderId="0" xfId="0" applyNumberFormat="1" applyFont="1" applyAlignment="1">
      <alignment horizontal="right" vertical="center"/>
    </xf>
    <xf numFmtId="173" fontId="10" fillId="0" borderId="0" xfId="0" applyNumberFormat="1" applyFont="1" applyAlignment="1">
      <alignment horizontal="right" vertical="center"/>
    </xf>
    <xf numFmtId="173" fontId="11" fillId="0" borderId="10" xfId="0" applyNumberFormat="1" applyFont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/>
    </xf>
    <xf numFmtId="174" fontId="0" fillId="0" borderId="0" xfId="0" applyNumberFormat="1" applyFill="1" applyBorder="1" applyAlignment="1" applyProtection="1">
      <alignment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0" fillId="31" borderId="12" xfId="0" applyFont="1" applyFill="1" applyBorder="1" applyAlignment="1">
      <alignment vertical="center"/>
    </xf>
    <xf numFmtId="0" fontId="11" fillId="31" borderId="12" xfId="0" applyFont="1" applyFill="1" applyBorder="1" applyAlignment="1">
      <alignment vertical="center"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Continuous"/>
      <protection/>
    </xf>
    <xf numFmtId="0" fontId="5" fillId="0" borderId="14" xfId="0" applyNumberFormat="1" applyFont="1" applyFill="1" applyBorder="1" applyAlignment="1" applyProtection="1">
      <alignment horizontal="centerContinuous"/>
      <protection/>
    </xf>
    <xf numFmtId="0" fontId="5" fillId="0" borderId="12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Continuous" vertical="center" wrapText="1"/>
    </xf>
    <xf numFmtId="0" fontId="12" fillId="0" borderId="13" xfId="0" applyNumberFormat="1" applyFont="1" applyFill="1" applyBorder="1" applyAlignment="1" applyProtection="1">
      <alignment horizontal="centerContinuous" vertical="center"/>
      <protection/>
    </xf>
    <xf numFmtId="0" fontId="12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Continuous" vertical="center"/>
    </xf>
    <xf numFmtId="0" fontId="5" fillId="0" borderId="10" xfId="0" applyNumberFormat="1" applyFont="1" applyFill="1" applyBorder="1" applyAlignment="1" applyProtection="1">
      <alignment horizontal="centerContinuous"/>
      <protection/>
    </xf>
    <xf numFmtId="0" fontId="9" fillId="0" borderId="10" xfId="0" applyFont="1" applyBorder="1" applyAlignment="1">
      <alignment horizontal="left" vertical="center"/>
    </xf>
    <xf numFmtId="0" fontId="9" fillId="0" borderId="13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73" fontId="11" fillId="0" borderId="13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74" fontId="13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Continuous"/>
      <protection/>
    </xf>
    <xf numFmtId="0" fontId="5" fillId="0" borderId="17" xfId="0" applyNumberFormat="1" applyFont="1" applyFill="1" applyBorder="1" applyAlignment="1" applyProtection="1">
      <alignment horizontal="centerContinuous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Continuous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43" fontId="13" fillId="0" borderId="0" xfId="49" applyFon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9" fontId="0" fillId="0" borderId="0" xfId="60" applyFont="1" applyFill="1" applyBorder="1" applyAlignment="1" applyProtection="1">
      <alignment/>
      <protection/>
    </xf>
    <xf numFmtId="171" fontId="13" fillId="0" borderId="0" xfId="0" applyNumberFormat="1" applyFont="1" applyFill="1" applyBorder="1" applyAlignment="1" applyProtection="1">
      <alignment/>
      <protection/>
    </xf>
    <xf numFmtId="43" fontId="4" fillId="0" borderId="10" xfId="49" applyFont="1" applyFill="1" applyBorder="1" applyAlignment="1" applyProtection="1">
      <alignment/>
      <protection/>
    </xf>
    <xf numFmtId="43" fontId="0" fillId="0" borderId="0" xfId="49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7" fontId="12" fillId="31" borderId="0" xfId="0" applyNumberFormat="1" applyFont="1" applyFill="1" applyBorder="1" applyAlignment="1">
      <alignment horizontal="center" vertical="top" wrapText="1"/>
    </xf>
    <xf numFmtId="173" fontId="57" fillId="0" borderId="10" xfId="0" applyNumberFormat="1" applyFont="1" applyFill="1" applyBorder="1" applyAlignment="1" applyProtection="1">
      <alignment horizontal="center" vertical="center"/>
      <protection/>
    </xf>
    <xf numFmtId="0" fontId="5" fillId="31" borderId="10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vertical="center"/>
    </xf>
    <xf numFmtId="0" fontId="58" fillId="32" borderId="18" xfId="0" applyNumberFormat="1" applyFont="1" applyFill="1" applyBorder="1" applyAlignment="1" applyProtection="1">
      <alignment horizontal="center" vertical="center" wrapText="1" readingOrder="1"/>
      <protection/>
    </xf>
    <xf numFmtId="0" fontId="59" fillId="33" borderId="18" xfId="0" applyNumberFormat="1" applyFont="1" applyFill="1" applyBorder="1" applyAlignment="1" applyProtection="1">
      <alignment horizontal="center" vertical="center" wrapText="1" readingOrder="1"/>
      <protection/>
    </xf>
    <xf numFmtId="4" fontId="0" fillId="0" borderId="0" xfId="0" applyNumberFormat="1" applyFill="1" applyBorder="1" applyAlignment="1" applyProtection="1">
      <alignment/>
      <protection/>
    </xf>
    <xf numFmtId="4" fontId="60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59" fillId="34" borderId="18" xfId="0" applyNumberFormat="1" applyFont="1" applyFill="1" applyBorder="1" applyAlignment="1" applyProtection="1">
      <alignment horizontal="center" vertical="center" wrapText="1" readingOrder="1"/>
      <protection/>
    </xf>
    <xf numFmtId="4" fontId="60" fillId="34" borderId="18" xfId="0" applyNumberFormat="1" applyFont="1" applyFill="1" applyBorder="1" applyAlignment="1" applyProtection="1">
      <alignment horizontal="center" vertical="center" wrapText="1" readingOrder="1"/>
      <protection/>
    </xf>
    <xf numFmtId="0" fontId="60" fillId="34" borderId="18" xfId="0" applyNumberFormat="1" applyFont="1" applyFill="1" applyBorder="1" applyAlignment="1" applyProtection="1">
      <alignment horizontal="center" vertical="center" wrapText="1" readingOrder="1"/>
      <protection/>
    </xf>
    <xf numFmtId="0" fontId="60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61" fillId="35" borderId="18" xfId="0" applyNumberFormat="1" applyFont="1" applyFill="1" applyBorder="1" applyAlignment="1" applyProtection="1">
      <alignment horizontal="center" vertical="center" wrapText="1" readingOrder="1"/>
      <protection/>
    </xf>
    <xf numFmtId="4" fontId="62" fillId="35" borderId="18" xfId="0" applyNumberFormat="1" applyFont="1" applyFill="1" applyBorder="1" applyAlignment="1" applyProtection="1">
      <alignment horizontal="center" vertical="center" wrapText="1" readingOrder="1"/>
      <protection/>
    </xf>
    <xf numFmtId="0" fontId="11" fillId="31" borderId="12" xfId="0" applyFont="1" applyFill="1" applyBorder="1" applyAlignment="1">
      <alignment horizontal="center" vertical="center"/>
    </xf>
    <xf numFmtId="223" fontId="11" fillId="0" borderId="10" xfId="52" applyNumberFormat="1" applyFont="1" applyBorder="1" applyAlignment="1">
      <alignment horizontal="right" vertical="center"/>
    </xf>
    <xf numFmtId="223" fontId="10" fillId="0" borderId="10" xfId="52" applyNumberFormat="1" applyFont="1" applyBorder="1" applyAlignment="1">
      <alignment horizontal="right" vertical="center"/>
    </xf>
    <xf numFmtId="223" fontId="11" fillId="0" borderId="10" xfId="0" applyNumberFormat="1" applyFont="1" applyBorder="1" applyAlignment="1">
      <alignment horizontal="right" vertical="center"/>
    </xf>
    <xf numFmtId="223" fontId="10" fillId="0" borderId="10" xfId="0" applyNumberFormat="1" applyFont="1" applyBorder="1" applyAlignment="1">
      <alignment horizontal="right" vertical="center"/>
    </xf>
    <xf numFmtId="223" fontId="12" fillId="0" borderId="10" xfId="0" applyNumberFormat="1" applyFont="1" applyBorder="1" applyAlignment="1">
      <alignment horizontal="right" vertical="center"/>
    </xf>
    <xf numFmtId="223" fontId="4" fillId="0" borderId="10" xfId="0" applyNumberFormat="1" applyFont="1" applyBorder="1" applyAlignment="1">
      <alignment horizontal="right" vertical="center"/>
    </xf>
    <xf numFmtId="223" fontId="5" fillId="0" borderId="10" xfId="0" applyNumberFormat="1" applyFont="1" applyFill="1" applyBorder="1" applyAlignment="1" applyProtection="1">
      <alignment/>
      <protection/>
    </xf>
    <xf numFmtId="223" fontId="5" fillId="0" borderId="10" xfId="0" applyNumberFormat="1" applyFont="1" applyBorder="1" applyAlignment="1">
      <alignment horizontal="right" vertical="center"/>
    </xf>
    <xf numFmtId="223" fontId="11" fillId="0" borderId="12" xfId="0" applyNumberFormat="1" applyFont="1" applyBorder="1" applyAlignment="1">
      <alignment vertical="center"/>
    </xf>
    <xf numFmtId="223" fontId="10" fillId="31" borderId="12" xfId="0" applyNumberFormat="1" applyFont="1" applyFill="1" applyBorder="1" applyAlignment="1">
      <alignment vertical="center"/>
    </xf>
    <xf numFmtId="223" fontId="11" fillId="31" borderId="12" xfId="0" applyNumberFormat="1" applyFont="1" applyFill="1" applyBorder="1" applyAlignment="1">
      <alignment vertical="center"/>
    </xf>
    <xf numFmtId="223" fontId="5" fillId="31" borderId="12" xfId="0" applyNumberFormat="1" applyFont="1" applyFill="1" applyBorder="1" applyAlignment="1">
      <alignment vertical="center"/>
    </xf>
    <xf numFmtId="223" fontId="4" fillId="0" borderId="12" xfId="0" applyNumberFormat="1" applyFont="1" applyFill="1" applyBorder="1" applyAlignment="1" applyProtection="1">
      <alignment/>
      <protection/>
    </xf>
    <xf numFmtId="223" fontId="10" fillId="0" borderId="0" xfId="0" applyNumberFormat="1" applyFont="1" applyBorder="1" applyAlignment="1">
      <alignment horizontal="right" vertical="center"/>
    </xf>
    <xf numFmtId="223" fontId="5" fillId="0" borderId="12" xfId="0" applyNumberFormat="1" applyFont="1" applyFill="1" applyBorder="1" applyAlignment="1" applyProtection="1">
      <alignment/>
      <protection/>
    </xf>
    <xf numFmtId="223" fontId="4" fillId="0" borderId="0" xfId="0" applyNumberFormat="1" applyFont="1" applyFill="1" applyBorder="1" applyAlignment="1" applyProtection="1">
      <alignment/>
      <protection/>
    </xf>
    <xf numFmtId="223" fontId="5" fillId="0" borderId="13" xfId="0" applyNumberFormat="1" applyFont="1" applyFill="1" applyBorder="1" applyAlignment="1" applyProtection="1">
      <alignment horizontal="centerContinuous"/>
      <protection/>
    </xf>
    <xf numFmtId="223" fontId="5" fillId="0" borderId="14" xfId="0" applyNumberFormat="1" applyFont="1" applyFill="1" applyBorder="1" applyAlignment="1" applyProtection="1">
      <alignment horizontal="centerContinuous"/>
      <protection/>
    </xf>
    <xf numFmtId="223" fontId="9" fillId="0" borderId="10" xfId="0" applyNumberFormat="1" applyFont="1" applyBorder="1" applyAlignment="1">
      <alignment horizontal="center" vertical="center"/>
    </xf>
    <xf numFmtId="223" fontId="9" fillId="0" borderId="10" xfId="0" applyNumberFormat="1" applyFont="1" applyBorder="1" applyAlignment="1">
      <alignment horizontal="right" vertical="center"/>
    </xf>
    <xf numFmtId="223" fontId="4" fillId="0" borderId="10" xfId="49" applyNumberFormat="1" applyFont="1" applyFill="1" applyBorder="1" applyAlignment="1" applyProtection="1">
      <alignment/>
      <protection/>
    </xf>
    <xf numFmtId="0" fontId="63" fillId="32" borderId="18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 10 3" xfId="51"/>
    <cellStyle name="Currency" xfId="52"/>
    <cellStyle name="Currency [0]" xfId="53"/>
    <cellStyle name="Neutral" xfId="54"/>
    <cellStyle name="Normal 10" xfId="55"/>
    <cellStyle name="Normal 2 2" xfId="56"/>
    <cellStyle name="Normal 3 2" xfId="57"/>
    <cellStyle name="Normal 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8"/>
  <sheetViews>
    <sheetView tabSelected="1" zoomScale="115" zoomScaleNormal="115" zoomScalePageLayoutView="0" workbookViewId="0" topLeftCell="A1">
      <pane xSplit="2" ySplit="21" topLeftCell="F22" activePane="bottomRight" state="frozen"/>
      <selection pane="topLeft" activeCell="A1" sqref="A1"/>
      <selection pane="topRight" activeCell="C1" sqref="C1"/>
      <selection pane="bottomLeft" activeCell="A22" sqref="A22"/>
      <selection pane="bottomRight" activeCell="A2" sqref="A2:S2"/>
    </sheetView>
  </sheetViews>
  <sheetFormatPr defaultColWidth="11.421875" defaultRowHeight="12.75"/>
  <cols>
    <col min="1" max="1" width="24.140625" style="0" customWidth="1"/>
    <col min="2" max="2" width="59.140625" style="0" customWidth="1"/>
    <col min="3" max="3" width="39.140625" style="0" hidden="1" customWidth="1"/>
    <col min="4" max="4" width="11.140625" style="0" hidden="1" customWidth="1"/>
    <col min="5" max="5" width="51.00390625" style="0" hidden="1" customWidth="1"/>
    <col min="6" max="6" width="16.8515625" style="0" customWidth="1"/>
    <col min="7" max="7" width="8.140625" style="0" hidden="1" customWidth="1"/>
    <col min="8" max="8" width="18.8515625" style="0" bestFit="1" customWidth="1"/>
    <col min="9" max="9" width="12.8515625" style="0" customWidth="1"/>
    <col min="10" max="10" width="16.140625" style="0" customWidth="1"/>
    <col min="11" max="11" width="12.8515625" style="0" customWidth="1"/>
    <col min="12" max="12" width="14.8515625" style="0" bestFit="1" customWidth="1"/>
    <col min="13" max="15" width="15.140625" style="0" customWidth="1"/>
    <col min="16" max="16" width="14.140625" style="0" customWidth="1"/>
    <col min="17" max="18" width="10.140625" style="0" customWidth="1"/>
    <col min="19" max="19" width="12.140625" style="0" customWidth="1"/>
    <col min="20" max="20" width="20.8515625" style="0" customWidth="1"/>
  </cols>
  <sheetData>
    <row r="1" spans="2:19" ht="12.75">
      <c r="B1" s="6"/>
      <c r="C1" s="6"/>
      <c r="D1" s="6"/>
      <c r="E1" s="6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>
      <c r="A2" s="118" t="s">
        <v>160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2:19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12.75"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30" t="s">
        <v>0</v>
      </c>
      <c r="B5" s="32"/>
      <c r="C5" s="32"/>
      <c r="D5" s="32"/>
      <c r="E5" s="32"/>
      <c r="F5" s="67"/>
      <c r="G5" s="7"/>
      <c r="H5" s="7"/>
      <c r="I5" s="7"/>
      <c r="J5" s="7"/>
      <c r="K5" s="7"/>
      <c r="L5" s="67"/>
      <c r="M5" s="67"/>
      <c r="N5" s="67"/>
      <c r="O5" s="67"/>
      <c r="P5" s="67"/>
      <c r="Q5" s="68"/>
      <c r="R5" s="68"/>
      <c r="S5" s="68"/>
    </row>
    <row r="6" spans="1:20" ht="24">
      <c r="A6" s="24" t="s">
        <v>1</v>
      </c>
      <c r="B6" s="19" t="s">
        <v>2</v>
      </c>
      <c r="C6" s="40" t="s">
        <v>3</v>
      </c>
      <c r="D6" s="40"/>
      <c r="E6" s="41" t="s">
        <v>4</v>
      </c>
      <c r="F6" s="18" t="s">
        <v>5</v>
      </c>
      <c r="G6" s="17"/>
      <c r="H6" s="17" t="s">
        <v>135</v>
      </c>
      <c r="I6" s="44" t="s">
        <v>6</v>
      </c>
      <c r="J6" s="44" t="s">
        <v>7</v>
      </c>
      <c r="K6" s="43" t="s">
        <v>8</v>
      </c>
      <c r="L6" s="45" t="s">
        <v>9</v>
      </c>
      <c r="M6" s="45"/>
      <c r="N6" s="45"/>
      <c r="O6" s="45"/>
      <c r="P6" s="45"/>
      <c r="Q6" s="46" t="s">
        <v>10</v>
      </c>
      <c r="R6" s="47"/>
      <c r="S6" s="49" t="s">
        <v>11</v>
      </c>
      <c r="T6" s="37"/>
    </row>
    <row r="7" spans="1:20" ht="12.75">
      <c r="A7" s="24"/>
      <c r="B7" s="19"/>
      <c r="C7" s="35"/>
      <c r="D7" s="35"/>
      <c r="E7" s="35"/>
      <c r="F7" s="35"/>
      <c r="G7" s="35"/>
      <c r="H7" s="35"/>
      <c r="I7" s="35"/>
      <c r="J7" s="35"/>
      <c r="K7" s="35"/>
      <c r="L7" s="41" t="s">
        <v>133</v>
      </c>
      <c r="M7" s="41" t="s">
        <v>136</v>
      </c>
      <c r="N7" s="41" t="s">
        <v>143</v>
      </c>
      <c r="O7" s="41" t="s">
        <v>144</v>
      </c>
      <c r="P7" s="41" t="s">
        <v>12</v>
      </c>
      <c r="Q7" s="48" t="s">
        <v>13</v>
      </c>
      <c r="R7" s="48" t="s">
        <v>14</v>
      </c>
      <c r="S7" s="50"/>
      <c r="T7" s="36"/>
    </row>
    <row r="8" spans="1:19" ht="12.75" hidden="1">
      <c r="A8" s="25"/>
      <c r="B8" s="8" t="s">
        <v>15</v>
      </c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>
        <v>7790462.51</v>
      </c>
      <c r="R8" s="9">
        <v>5187992.150000001</v>
      </c>
      <c r="S8" s="2"/>
    </row>
    <row r="9" spans="1:19" ht="12.75" hidden="1">
      <c r="A9" s="25"/>
      <c r="B9" s="10" t="s">
        <v>16</v>
      </c>
      <c r="C9" s="10"/>
      <c r="D9" s="10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6954954.27</v>
      </c>
      <c r="R9" s="11">
        <v>4002884.040000001</v>
      </c>
      <c r="S9" s="2"/>
    </row>
    <row r="10" spans="1:19" ht="12.75" hidden="1">
      <c r="A10" s="25"/>
      <c r="B10" s="10" t="s">
        <v>17</v>
      </c>
      <c r="C10" s="10"/>
      <c r="D10" s="10"/>
      <c r="E10" s="10"/>
      <c r="F10" s="10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>
        <v>6805552.65</v>
      </c>
      <c r="R10" s="12">
        <v>3740617.910000001</v>
      </c>
      <c r="S10" s="2"/>
    </row>
    <row r="11" spans="1:19" ht="12.75" hidden="1">
      <c r="A11" s="25"/>
      <c r="B11" s="10" t="s">
        <v>18</v>
      </c>
      <c r="C11" s="10"/>
      <c r="D11" s="10"/>
      <c r="E11" s="10"/>
      <c r="F11" s="10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v>149401.62000000002</v>
      </c>
      <c r="R11" s="12">
        <v>262266.13</v>
      </c>
      <c r="S11" s="2"/>
    </row>
    <row r="12" spans="1:19" ht="12.75" hidden="1">
      <c r="A12" s="25"/>
      <c r="B12" s="10" t="s">
        <v>19</v>
      </c>
      <c r="C12" s="10"/>
      <c r="D12" s="10"/>
      <c r="E12" s="10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549294.76</v>
      </c>
      <c r="R12" s="11">
        <v>912832.3799999999</v>
      </c>
      <c r="S12" s="2"/>
    </row>
    <row r="13" spans="1:19" ht="12.75" hidden="1">
      <c r="A13" s="25"/>
      <c r="B13" s="10" t="s">
        <v>20</v>
      </c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v>230258.78</v>
      </c>
      <c r="R13" s="12">
        <v>194199.82000000004</v>
      </c>
      <c r="S13" s="2"/>
    </row>
    <row r="14" spans="1:19" ht="12.75" hidden="1">
      <c r="A14" s="25"/>
      <c r="B14" s="10" t="s">
        <v>21</v>
      </c>
      <c r="C14" s="10"/>
      <c r="D14" s="10"/>
      <c r="E14" s="10"/>
      <c r="F14" s="10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>
        <v>319035.98000000004</v>
      </c>
      <c r="R14" s="12">
        <v>718632.5599999998</v>
      </c>
      <c r="S14" s="2"/>
    </row>
    <row r="15" spans="1:19" ht="12.75" hidden="1">
      <c r="A15" s="25"/>
      <c r="B15" s="10" t="s">
        <v>22</v>
      </c>
      <c r="C15" s="10"/>
      <c r="D15" s="10"/>
      <c r="E15" s="10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209513.31999999995</v>
      </c>
      <c r="R15" s="11">
        <v>229907.83</v>
      </c>
      <c r="S15" s="2"/>
    </row>
    <row r="16" spans="1:19" ht="12.75" hidden="1">
      <c r="A16" s="25"/>
      <c r="B16" s="10" t="s">
        <v>23</v>
      </c>
      <c r="C16" s="10"/>
      <c r="D16" s="10"/>
      <c r="E16" s="10"/>
      <c r="F16" s="10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>
        <v>2150</v>
      </c>
      <c r="R16" s="12">
        <v>200</v>
      </c>
      <c r="S16" s="2"/>
    </row>
    <row r="17" spans="1:19" ht="12.75" hidden="1">
      <c r="A17" s="25"/>
      <c r="B17" s="10" t="s">
        <v>24</v>
      </c>
      <c r="C17" s="10"/>
      <c r="D17" s="10"/>
      <c r="E17" s="10"/>
      <c r="F17" s="10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v>207363.31999999995</v>
      </c>
      <c r="R17" s="12">
        <v>229707.83</v>
      </c>
      <c r="S17" s="2"/>
    </row>
    <row r="18" spans="1:19" ht="12.75" hidden="1">
      <c r="A18" s="25"/>
      <c r="B18" s="10" t="s">
        <v>25</v>
      </c>
      <c r="C18" s="10"/>
      <c r="D18" s="10"/>
      <c r="E18" s="10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76700.16</v>
      </c>
      <c r="R18" s="11">
        <v>42367.899999999994</v>
      </c>
      <c r="S18" s="2"/>
    </row>
    <row r="19" spans="1:19" ht="12.75">
      <c r="A19" s="25"/>
      <c r="B19" s="10"/>
      <c r="C19" s="10"/>
      <c r="D19" s="10"/>
      <c r="E19" s="10"/>
      <c r="F19" s="10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2"/>
    </row>
    <row r="20" spans="1:19" ht="12.75">
      <c r="A20" s="26">
        <v>20000</v>
      </c>
      <c r="B20" s="33" t="s">
        <v>26</v>
      </c>
      <c r="C20" s="33" t="s">
        <v>27</v>
      </c>
      <c r="D20" s="33"/>
      <c r="E20" s="33" t="s">
        <v>28</v>
      </c>
      <c r="F20" s="102">
        <v>1182766.03</v>
      </c>
      <c r="G20" s="98"/>
      <c r="H20" s="103">
        <v>1268909.29</v>
      </c>
      <c r="I20" s="42" t="s">
        <v>29</v>
      </c>
      <c r="J20" s="98">
        <f>H20</f>
        <v>1268909.29</v>
      </c>
      <c r="K20" s="42" t="s">
        <v>30</v>
      </c>
      <c r="L20" s="96">
        <v>225459.47</v>
      </c>
      <c r="M20" s="13">
        <v>331127.91</v>
      </c>
      <c r="N20" s="13"/>
      <c r="O20" s="13"/>
      <c r="P20" s="13"/>
      <c r="Q20" s="13"/>
      <c r="R20" s="13"/>
      <c r="S20" s="4"/>
    </row>
    <row r="21" spans="1:19" ht="12.75">
      <c r="A21" s="27">
        <v>21000</v>
      </c>
      <c r="B21" s="20" t="s">
        <v>31</v>
      </c>
      <c r="C21" s="20"/>
      <c r="D21" s="20"/>
      <c r="E21" s="20"/>
      <c r="F21" s="104">
        <v>522254.07</v>
      </c>
      <c r="G21" s="98"/>
      <c r="H21" s="98">
        <v>543140.65</v>
      </c>
      <c r="I21" s="42" t="s">
        <v>29</v>
      </c>
      <c r="J21" s="98">
        <f aca="true" t="shared" si="0" ref="J21:J90">H21</f>
        <v>543140.65</v>
      </c>
      <c r="K21" s="42" t="s">
        <v>30</v>
      </c>
      <c r="L21" s="97">
        <v>81690.68</v>
      </c>
      <c r="M21" s="13">
        <v>148233.78</v>
      </c>
      <c r="N21" s="13"/>
      <c r="O21" s="13"/>
      <c r="P21" s="13"/>
      <c r="Q21" s="4"/>
      <c r="R21" s="13"/>
      <c r="S21" s="4"/>
    </row>
    <row r="22" spans="1:20" ht="12.75">
      <c r="A22" s="28">
        <v>21101</v>
      </c>
      <c r="B22" s="21" t="s">
        <v>32</v>
      </c>
      <c r="C22" s="21"/>
      <c r="D22" s="21"/>
      <c r="E22" s="21"/>
      <c r="F22" s="105">
        <v>157893.3</v>
      </c>
      <c r="G22" s="98"/>
      <c r="H22" s="99">
        <v>-4212.9</v>
      </c>
      <c r="I22" s="42" t="s">
        <v>29</v>
      </c>
      <c r="J22" s="99">
        <f t="shared" si="0"/>
        <v>-4212.9</v>
      </c>
      <c r="K22" s="42" t="s">
        <v>30</v>
      </c>
      <c r="L22" s="97">
        <v>0</v>
      </c>
      <c r="M22" s="13">
        <v>25579.1</v>
      </c>
      <c r="N22" s="14"/>
      <c r="O22" s="14"/>
      <c r="P22" s="14"/>
      <c r="Q22" s="4" t="s">
        <v>33</v>
      </c>
      <c r="R22" s="14"/>
      <c r="S22" s="4" t="s">
        <v>34</v>
      </c>
      <c r="T22" s="34"/>
    </row>
    <row r="23" spans="1:19" ht="12.75">
      <c r="A23" s="28">
        <v>21201</v>
      </c>
      <c r="B23" s="21" t="s">
        <v>35</v>
      </c>
      <c r="C23" s="21"/>
      <c r="D23" s="21"/>
      <c r="E23" s="21"/>
      <c r="F23" s="105">
        <v>51456</v>
      </c>
      <c r="G23" s="98"/>
      <c r="H23" s="99">
        <v>76555.48</v>
      </c>
      <c r="I23" s="42" t="s">
        <v>29</v>
      </c>
      <c r="J23" s="99">
        <f t="shared" si="0"/>
        <v>76555.48</v>
      </c>
      <c r="K23" s="42" t="s">
        <v>30</v>
      </c>
      <c r="L23" s="97">
        <v>0</v>
      </c>
      <c r="M23" s="14">
        <v>31647.12</v>
      </c>
      <c r="N23" s="14"/>
      <c r="O23" s="14"/>
      <c r="P23" s="14"/>
      <c r="Q23" s="4" t="s">
        <v>33</v>
      </c>
      <c r="R23" s="14"/>
      <c r="S23" s="4" t="s">
        <v>34</v>
      </c>
    </row>
    <row r="24" spans="1:19" ht="12.75">
      <c r="A24" s="28">
        <v>21601</v>
      </c>
      <c r="B24" s="21" t="s">
        <v>36</v>
      </c>
      <c r="C24" s="21"/>
      <c r="D24" s="21"/>
      <c r="E24" s="21"/>
      <c r="F24" s="105">
        <v>187758</v>
      </c>
      <c r="G24" s="98"/>
      <c r="H24" s="99">
        <v>187758</v>
      </c>
      <c r="I24" s="42" t="s">
        <v>29</v>
      </c>
      <c r="J24" s="99">
        <f t="shared" si="0"/>
        <v>187758</v>
      </c>
      <c r="K24" s="42" t="s">
        <v>30</v>
      </c>
      <c r="L24" s="97">
        <v>81690.68</v>
      </c>
      <c r="M24" s="14">
        <v>91007.56</v>
      </c>
      <c r="N24" s="14"/>
      <c r="O24" s="14"/>
      <c r="P24" s="14"/>
      <c r="Q24" s="4" t="s">
        <v>33</v>
      </c>
      <c r="R24" s="14"/>
      <c r="S24" s="4" t="s">
        <v>34</v>
      </c>
    </row>
    <row r="25" spans="1:19" ht="12.75">
      <c r="A25" s="28">
        <v>21701</v>
      </c>
      <c r="B25" s="21" t="s">
        <v>37</v>
      </c>
      <c r="C25" s="21"/>
      <c r="D25" s="21"/>
      <c r="E25" s="21"/>
      <c r="F25" s="105">
        <v>125146.77</v>
      </c>
      <c r="G25" s="98"/>
      <c r="H25" s="99">
        <v>125146.77</v>
      </c>
      <c r="I25" s="42" t="s">
        <v>29</v>
      </c>
      <c r="J25" s="99">
        <f t="shared" si="0"/>
        <v>125146.77</v>
      </c>
      <c r="K25" s="42" t="s">
        <v>30</v>
      </c>
      <c r="L25" s="97">
        <v>0</v>
      </c>
      <c r="M25" s="14"/>
      <c r="N25" s="14"/>
      <c r="O25" s="14"/>
      <c r="P25" s="14"/>
      <c r="Q25" s="4" t="s">
        <v>33</v>
      </c>
      <c r="R25" s="14"/>
      <c r="S25" s="4" t="s">
        <v>34</v>
      </c>
    </row>
    <row r="26" spans="1:19" ht="12.75">
      <c r="A26" s="29">
        <v>22000</v>
      </c>
      <c r="B26" s="22" t="s">
        <v>38</v>
      </c>
      <c r="C26" s="22"/>
      <c r="D26" s="22"/>
      <c r="E26" s="22"/>
      <c r="F26" s="106">
        <v>146378.93</v>
      </c>
      <c r="G26" s="98"/>
      <c r="H26" s="98">
        <v>146378.93</v>
      </c>
      <c r="I26" s="42" t="s">
        <v>29</v>
      </c>
      <c r="J26" s="98">
        <f t="shared" si="0"/>
        <v>146378.93</v>
      </c>
      <c r="K26" s="42" t="s">
        <v>30</v>
      </c>
      <c r="L26" s="96">
        <v>63835</v>
      </c>
      <c r="M26" s="13">
        <v>54645</v>
      </c>
      <c r="N26" s="13"/>
      <c r="O26" s="13"/>
      <c r="P26" s="13"/>
      <c r="Q26" s="4"/>
      <c r="R26" s="13"/>
      <c r="S26" s="4"/>
    </row>
    <row r="27" spans="1:19" ht="12.75">
      <c r="A27" s="28">
        <v>22106</v>
      </c>
      <c r="B27" s="21" t="s">
        <v>39</v>
      </c>
      <c r="C27" s="21"/>
      <c r="D27" s="21"/>
      <c r="E27" s="21"/>
      <c r="F27" s="105">
        <v>146378.93</v>
      </c>
      <c r="G27" s="98"/>
      <c r="H27" s="99">
        <v>146378.93</v>
      </c>
      <c r="I27" s="42" t="s">
        <v>29</v>
      </c>
      <c r="J27" s="99">
        <f t="shared" si="0"/>
        <v>146378.93</v>
      </c>
      <c r="K27" s="42" t="s">
        <v>30</v>
      </c>
      <c r="L27" s="97">
        <v>63835</v>
      </c>
      <c r="M27" s="14">
        <v>54645</v>
      </c>
      <c r="N27" s="14"/>
      <c r="O27" s="14"/>
      <c r="P27" s="14"/>
      <c r="Q27" s="4" t="s">
        <v>33</v>
      </c>
      <c r="R27" s="14"/>
      <c r="S27" s="4" t="s">
        <v>34</v>
      </c>
    </row>
    <row r="28" spans="1:19" ht="12.75">
      <c r="A28" s="29">
        <v>24000</v>
      </c>
      <c r="B28" s="22" t="s">
        <v>40</v>
      </c>
      <c r="C28" s="22"/>
      <c r="D28" s="22"/>
      <c r="E28" s="22"/>
      <c r="F28" s="106">
        <v>62854.18</v>
      </c>
      <c r="G28" s="98"/>
      <c r="H28" s="98">
        <v>57255.67</v>
      </c>
      <c r="I28" s="42" t="s">
        <v>29</v>
      </c>
      <c r="J28" s="98">
        <f t="shared" si="0"/>
        <v>57255.67</v>
      </c>
      <c r="K28" s="42" t="s">
        <v>30</v>
      </c>
      <c r="L28" s="98">
        <v>0</v>
      </c>
      <c r="M28" s="13">
        <v>15506.07</v>
      </c>
      <c r="N28" s="13"/>
      <c r="O28" s="13"/>
      <c r="P28" s="13"/>
      <c r="Q28" s="4"/>
      <c r="R28" s="13"/>
      <c r="S28" s="4"/>
    </row>
    <row r="29" spans="1:19" ht="12.75">
      <c r="A29" s="28">
        <v>24601</v>
      </c>
      <c r="B29" s="21" t="s">
        <v>41</v>
      </c>
      <c r="C29" s="21"/>
      <c r="D29" s="21"/>
      <c r="E29" s="21"/>
      <c r="F29" s="105">
        <v>35349.87</v>
      </c>
      <c r="G29" s="98"/>
      <c r="H29" s="99">
        <v>33108.81</v>
      </c>
      <c r="I29" s="42" t="s">
        <v>29</v>
      </c>
      <c r="J29" s="99">
        <f t="shared" si="0"/>
        <v>33108.81</v>
      </c>
      <c r="K29" s="42" t="s">
        <v>30</v>
      </c>
      <c r="L29" s="99">
        <v>0</v>
      </c>
      <c r="M29" s="14">
        <v>8259.2</v>
      </c>
      <c r="N29" s="14"/>
      <c r="O29" s="14"/>
      <c r="P29" s="14"/>
      <c r="Q29" s="4" t="s">
        <v>33</v>
      </c>
      <c r="R29" s="14"/>
      <c r="S29" s="4" t="s">
        <v>34</v>
      </c>
    </row>
    <row r="30" spans="1:19" ht="12.75" hidden="1">
      <c r="A30" s="28" t="s">
        <v>42</v>
      </c>
      <c r="B30" s="21" t="s">
        <v>42</v>
      </c>
      <c r="C30" s="21"/>
      <c r="D30" s="21"/>
      <c r="E30" s="21"/>
      <c r="F30" s="105"/>
      <c r="G30" s="98"/>
      <c r="H30" s="99"/>
      <c r="I30" s="42" t="s">
        <v>29</v>
      </c>
      <c r="J30" s="99">
        <f t="shared" si="0"/>
        <v>0</v>
      </c>
      <c r="K30" s="42" t="s">
        <v>30</v>
      </c>
      <c r="L30" s="99"/>
      <c r="M30" s="14"/>
      <c r="N30" s="14"/>
      <c r="O30" s="14"/>
      <c r="P30" s="14"/>
      <c r="Q30" s="4" t="s">
        <v>33</v>
      </c>
      <c r="R30" s="14"/>
      <c r="S30" s="4" t="s">
        <v>34</v>
      </c>
    </row>
    <row r="31" spans="1:19" ht="12.75" hidden="1">
      <c r="A31" s="28" t="s">
        <v>43</v>
      </c>
      <c r="B31" s="21" t="s">
        <v>43</v>
      </c>
      <c r="C31" s="21"/>
      <c r="D31" s="21"/>
      <c r="E31" s="21"/>
      <c r="F31" s="105"/>
      <c r="G31" s="98"/>
      <c r="H31" s="99"/>
      <c r="I31" s="42" t="s">
        <v>29</v>
      </c>
      <c r="J31" s="99">
        <f t="shared" si="0"/>
        <v>0</v>
      </c>
      <c r="K31" s="42" t="s">
        <v>30</v>
      </c>
      <c r="L31" s="99"/>
      <c r="M31" s="14"/>
      <c r="N31" s="14"/>
      <c r="O31" s="14"/>
      <c r="P31" s="14"/>
      <c r="Q31" s="4" t="s">
        <v>33</v>
      </c>
      <c r="R31" s="14"/>
      <c r="S31" s="4" t="s">
        <v>34</v>
      </c>
    </row>
    <row r="32" spans="1:19" ht="12.75" hidden="1">
      <c r="A32" s="28" t="s">
        <v>44</v>
      </c>
      <c r="B32" s="21" t="s">
        <v>44</v>
      </c>
      <c r="C32" s="21"/>
      <c r="D32" s="21"/>
      <c r="E32" s="21"/>
      <c r="F32" s="105"/>
      <c r="G32" s="98"/>
      <c r="H32" s="99"/>
      <c r="I32" s="42" t="s">
        <v>29</v>
      </c>
      <c r="J32" s="99">
        <f t="shared" si="0"/>
        <v>0</v>
      </c>
      <c r="K32" s="42" t="s">
        <v>30</v>
      </c>
      <c r="L32" s="99"/>
      <c r="M32" s="14"/>
      <c r="N32" s="14"/>
      <c r="O32" s="14"/>
      <c r="P32" s="14"/>
      <c r="Q32" s="4" t="s">
        <v>33</v>
      </c>
      <c r="R32" s="14"/>
      <c r="S32" s="4" t="s">
        <v>34</v>
      </c>
    </row>
    <row r="33" spans="1:19" ht="12.75" hidden="1">
      <c r="A33" s="28">
        <v>24701</v>
      </c>
      <c r="B33" s="21" t="s">
        <v>45</v>
      </c>
      <c r="C33" s="21"/>
      <c r="D33" s="21"/>
      <c r="E33" s="21"/>
      <c r="F33" s="105"/>
      <c r="G33" s="98"/>
      <c r="H33" s="99"/>
      <c r="I33" s="42" t="s">
        <v>29</v>
      </c>
      <c r="J33" s="99">
        <f t="shared" si="0"/>
        <v>0</v>
      </c>
      <c r="K33" s="42" t="s">
        <v>30</v>
      </c>
      <c r="L33" s="99"/>
      <c r="M33" s="14"/>
      <c r="N33" s="14"/>
      <c r="O33" s="14"/>
      <c r="P33" s="14"/>
      <c r="Q33" s="4" t="s">
        <v>33</v>
      </c>
      <c r="R33" s="14"/>
      <c r="S33" s="4" t="s">
        <v>34</v>
      </c>
    </row>
    <row r="34" spans="1:19" ht="12.75" hidden="1">
      <c r="A34" s="28">
        <v>24801</v>
      </c>
      <c r="B34" s="21" t="s">
        <v>46</v>
      </c>
      <c r="C34" s="21"/>
      <c r="D34" s="21"/>
      <c r="E34" s="21"/>
      <c r="F34" s="105"/>
      <c r="G34" s="98"/>
      <c r="H34" s="99"/>
      <c r="I34" s="42" t="s">
        <v>29</v>
      </c>
      <c r="J34" s="99">
        <f t="shared" si="0"/>
        <v>0</v>
      </c>
      <c r="K34" s="42" t="s">
        <v>30</v>
      </c>
      <c r="L34" s="99"/>
      <c r="M34" s="14"/>
      <c r="N34" s="14"/>
      <c r="O34" s="14"/>
      <c r="P34" s="14"/>
      <c r="Q34" s="4" t="s">
        <v>33</v>
      </c>
      <c r="R34" s="14"/>
      <c r="S34" s="4" t="s">
        <v>34</v>
      </c>
    </row>
    <row r="35" spans="1:19" ht="12.75">
      <c r="A35" s="28">
        <v>24801</v>
      </c>
      <c r="B35" s="21" t="s">
        <v>46</v>
      </c>
      <c r="C35" s="21"/>
      <c r="D35" s="21"/>
      <c r="E35" s="21"/>
      <c r="F35" s="105">
        <v>2266.32</v>
      </c>
      <c r="G35" s="98"/>
      <c r="H35" s="99">
        <v>1699.74</v>
      </c>
      <c r="I35" s="42" t="s">
        <v>29</v>
      </c>
      <c r="J35" s="99">
        <f t="shared" si="0"/>
        <v>1699.74</v>
      </c>
      <c r="K35" s="42" t="s">
        <v>30</v>
      </c>
      <c r="L35" s="99">
        <v>0</v>
      </c>
      <c r="M35" s="14">
        <v>7246.87</v>
      </c>
      <c r="N35" s="14"/>
      <c r="O35" s="14"/>
      <c r="P35" s="14"/>
      <c r="Q35" s="4" t="s">
        <v>33</v>
      </c>
      <c r="R35" s="14"/>
      <c r="S35" s="4"/>
    </row>
    <row r="36" spans="1:19" ht="12.75">
      <c r="A36" s="28">
        <v>24901</v>
      </c>
      <c r="B36" s="21" t="s">
        <v>47</v>
      </c>
      <c r="C36" s="21"/>
      <c r="D36" s="21"/>
      <c r="E36" s="21"/>
      <c r="F36" s="105">
        <v>25237.99</v>
      </c>
      <c r="G36" s="98"/>
      <c r="H36" s="99">
        <v>22447.12</v>
      </c>
      <c r="I36" s="42" t="s">
        <v>29</v>
      </c>
      <c r="J36" s="99">
        <f t="shared" si="0"/>
        <v>22447.12</v>
      </c>
      <c r="K36" s="42" t="s">
        <v>30</v>
      </c>
      <c r="L36" s="99">
        <v>0</v>
      </c>
      <c r="M36" s="14"/>
      <c r="N36" s="14"/>
      <c r="O36" s="14"/>
      <c r="P36" s="14"/>
      <c r="Q36" s="4" t="s">
        <v>33</v>
      </c>
      <c r="R36" s="14"/>
      <c r="S36" s="4" t="s">
        <v>34</v>
      </c>
    </row>
    <row r="37" spans="1:19" ht="12.75">
      <c r="A37" s="29">
        <v>25000</v>
      </c>
      <c r="B37" s="22" t="s">
        <v>48</v>
      </c>
      <c r="C37" s="22"/>
      <c r="D37" s="22"/>
      <c r="E37" s="22"/>
      <c r="F37" s="106">
        <v>11742.95</v>
      </c>
      <c r="G37" s="98"/>
      <c r="H37" s="98">
        <v>8807.21</v>
      </c>
      <c r="I37" s="42" t="s">
        <v>29</v>
      </c>
      <c r="J37" s="98">
        <f t="shared" si="0"/>
        <v>8807.21</v>
      </c>
      <c r="K37" s="42" t="s">
        <v>30</v>
      </c>
      <c r="L37" s="98">
        <v>0</v>
      </c>
      <c r="M37" s="13"/>
      <c r="N37" s="13"/>
      <c r="O37" s="13"/>
      <c r="P37" s="13"/>
      <c r="Q37" s="4"/>
      <c r="R37" s="13"/>
      <c r="S37" s="4"/>
    </row>
    <row r="38" spans="1:19" ht="12.75" hidden="1">
      <c r="A38" s="28" t="s">
        <v>49</v>
      </c>
      <c r="B38" s="21" t="s">
        <v>49</v>
      </c>
      <c r="C38" s="21"/>
      <c r="D38" s="21"/>
      <c r="E38" s="21"/>
      <c r="F38" s="105"/>
      <c r="G38" s="98"/>
      <c r="H38" s="98"/>
      <c r="I38" s="42" t="s">
        <v>29</v>
      </c>
      <c r="J38" s="98">
        <f t="shared" si="0"/>
        <v>0</v>
      </c>
      <c r="K38" s="42" t="s">
        <v>30</v>
      </c>
      <c r="L38" s="14"/>
      <c r="M38" s="14"/>
      <c r="N38" s="14"/>
      <c r="O38" s="14"/>
      <c r="P38" s="13"/>
      <c r="Q38" s="4" t="s">
        <v>33</v>
      </c>
      <c r="R38" s="14"/>
      <c r="S38" s="4" t="s">
        <v>34</v>
      </c>
    </row>
    <row r="39" spans="1:19" ht="12.75" hidden="1">
      <c r="A39" s="28" t="s">
        <v>50</v>
      </c>
      <c r="B39" s="21" t="s">
        <v>50</v>
      </c>
      <c r="C39" s="21"/>
      <c r="D39" s="21"/>
      <c r="E39" s="21"/>
      <c r="F39" s="105"/>
      <c r="G39" s="98"/>
      <c r="H39" s="98"/>
      <c r="I39" s="42" t="s">
        <v>29</v>
      </c>
      <c r="J39" s="98">
        <f t="shared" si="0"/>
        <v>0</v>
      </c>
      <c r="K39" s="42" t="s">
        <v>30</v>
      </c>
      <c r="L39" s="14"/>
      <c r="M39" s="14"/>
      <c r="N39" s="14"/>
      <c r="O39" s="14"/>
      <c r="P39" s="13"/>
      <c r="Q39" s="4" t="s">
        <v>33</v>
      </c>
      <c r="R39" s="14"/>
      <c r="S39" s="4" t="s">
        <v>34</v>
      </c>
    </row>
    <row r="40" spans="1:19" ht="12.75">
      <c r="A40" s="28">
        <v>25301</v>
      </c>
      <c r="B40" s="21" t="s">
        <v>51</v>
      </c>
      <c r="C40" s="21"/>
      <c r="D40" s="21"/>
      <c r="E40" s="21"/>
      <c r="F40" s="105">
        <v>11742.95</v>
      </c>
      <c r="G40" s="98"/>
      <c r="H40" s="99">
        <v>8807.21</v>
      </c>
      <c r="I40" s="42" t="s">
        <v>29</v>
      </c>
      <c r="J40" s="99">
        <f t="shared" si="0"/>
        <v>8807.21</v>
      </c>
      <c r="K40" s="42" t="s">
        <v>30</v>
      </c>
      <c r="L40" s="99">
        <v>0</v>
      </c>
      <c r="M40" s="14"/>
      <c r="N40" s="14"/>
      <c r="O40" s="14"/>
      <c r="P40" s="14"/>
      <c r="Q40" s="4" t="s">
        <v>33</v>
      </c>
      <c r="R40" s="14"/>
      <c r="S40" s="4" t="s">
        <v>34</v>
      </c>
    </row>
    <row r="41" spans="1:19" ht="12.75" hidden="1">
      <c r="A41" s="28">
        <v>25401</v>
      </c>
      <c r="B41" s="21" t="s">
        <v>52</v>
      </c>
      <c r="C41" s="21"/>
      <c r="D41" s="21"/>
      <c r="E41" s="21"/>
      <c r="F41" s="105"/>
      <c r="G41" s="98"/>
      <c r="H41" s="98"/>
      <c r="I41" s="42" t="s">
        <v>29</v>
      </c>
      <c r="J41" s="98">
        <f t="shared" si="0"/>
        <v>0</v>
      </c>
      <c r="K41" s="42" t="s">
        <v>30</v>
      </c>
      <c r="L41" s="14"/>
      <c r="M41" s="14"/>
      <c r="N41" s="14"/>
      <c r="O41" s="14"/>
      <c r="P41" s="13"/>
      <c r="Q41" s="4" t="s">
        <v>33</v>
      </c>
      <c r="R41" s="14"/>
      <c r="S41" s="4" t="s">
        <v>34</v>
      </c>
    </row>
    <row r="42" spans="1:19" ht="12.75" hidden="1">
      <c r="A42" s="28">
        <v>25401</v>
      </c>
      <c r="B42" s="21" t="s">
        <v>52</v>
      </c>
      <c r="C42" s="21"/>
      <c r="D42" s="21"/>
      <c r="E42" s="21"/>
      <c r="F42" s="105"/>
      <c r="G42" s="98"/>
      <c r="H42" s="98"/>
      <c r="I42" s="42" t="s">
        <v>29</v>
      </c>
      <c r="J42" s="98">
        <f t="shared" si="0"/>
        <v>0</v>
      </c>
      <c r="K42" s="42" t="s">
        <v>30</v>
      </c>
      <c r="L42" s="14"/>
      <c r="M42" s="14"/>
      <c r="N42" s="14"/>
      <c r="O42" s="14"/>
      <c r="P42" s="13"/>
      <c r="Q42" s="4" t="s">
        <v>33</v>
      </c>
      <c r="R42" s="14"/>
      <c r="S42" s="4"/>
    </row>
    <row r="43" spans="1:19" ht="12.75">
      <c r="A43" s="29">
        <v>26000</v>
      </c>
      <c r="B43" s="22" t="s">
        <v>53</v>
      </c>
      <c r="C43" s="22"/>
      <c r="D43" s="22"/>
      <c r="E43" s="22"/>
      <c r="F43" s="106">
        <v>230577.49</v>
      </c>
      <c r="G43" s="98"/>
      <c r="H43" s="98">
        <v>311621.52</v>
      </c>
      <c r="I43" s="42" t="s">
        <v>29</v>
      </c>
      <c r="J43" s="98">
        <f t="shared" si="0"/>
        <v>311621.52</v>
      </c>
      <c r="K43" s="42" t="s">
        <v>30</v>
      </c>
      <c r="L43" s="98">
        <v>79933.79</v>
      </c>
      <c r="M43" s="13">
        <v>85415.32</v>
      </c>
      <c r="N43" s="13"/>
      <c r="O43" s="13"/>
      <c r="P43" s="13"/>
      <c r="Q43" s="4"/>
      <c r="R43" s="13"/>
      <c r="S43" s="4"/>
    </row>
    <row r="44" spans="1:19" ht="12.75">
      <c r="A44" s="28">
        <v>26101</v>
      </c>
      <c r="B44" s="21" t="s">
        <v>54</v>
      </c>
      <c r="C44" s="21"/>
      <c r="D44" s="21"/>
      <c r="E44" s="21"/>
      <c r="F44" s="105">
        <v>230577.49</v>
      </c>
      <c r="G44" s="98"/>
      <c r="H44" s="99">
        <v>311621.52</v>
      </c>
      <c r="I44" s="42" t="s">
        <v>29</v>
      </c>
      <c r="J44" s="99">
        <f t="shared" si="0"/>
        <v>311621.52</v>
      </c>
      <c r="K44" s="42" t="s">
        <v>30</v>
      </c>
      <c r="L44" s="99">
        <v>79933.79</v>
      </c>
      <c r="M44" s="14">
        <v>85415.32</v>
      </c>
      <c r="N44" s="14"/>
      <c r="O44" s="14"/>
      <c r="P44" s="14"/>
      <c r="Q44" s="4" t="s">
        <v>33</v>
      </c>
      <c r="R44" s="14"/>
      <c r="S44" s="4" t="s">
        <v>34</v>
      </c>
    </row>
    <row r="45" spans="1:19" ht="12.75">
      <c r="A45" s="29">
        <v>27000</v>
      </c>
      <c r="B45" s="22" t="s">
        <v>55</v>
      </c>
      <c r="C45" s="22"/>
      <c r="D45" s="22"/>
      <c r="E45" s="22"/>
      <c r="F45" s="106">
        <v>89156.56</v>
      </c>
      <c r="G45" s="98"/>
      <c r="H45" s="98">
        <v>88906.15</v>
      </c>
      <c r="I45" s="42" t="s">
        <v>29</v>
      </c>
      <c r="J45" s="98">
        <f t="shared" si="0"/>
        <v>88906.15</v>
      </c>
      <c r="K45" s="42" t="s">
        <v>30</v>
      </c>
      <c r="L45" s="98">
        <v>0</v>
      </c>
      <c r="M45" s="13">
        <v>27327.74</v>
      </c>
      <c r="N45" s="13"/>
      <c r="O45" s="13"/>
      <c r="P45" s="13"/>
      <c r="Q45" s="4"/>
      <c r="R45" s="13"/>
      <c r="S45" s="4"/>
    </row>
    <row r="46" spans="1:19" ht="12.75">
      <c r="A46" s="28">
        <v>27101</v>
      </c>
      <c r="B46" s="21" t="s">
        <v>56</v>
      </c>
      <c r="C46" s="21"/>
      <c r="D46" s="21"/>
      <c r="E46" s="21"/>
      <c r="F46" s="105">
        <v>79443.76</v>
      </c>
      <c r="G46" s="98"/>
      <c r="H46" s="99">
        <v>79193.35</v>
      </c>
      <c r="I46" s="42" t="s">
        <v>29</v>
      </c>
      <c r="J46" s="99">
        <f t="shared" si="0"/>
        <v>79193.35</v>
      </c>
      <c r="K46" s="42" t="s">
        <v>30</v>
      </c>
      <c r="L46" s="99">
        <v>0</v>
      </c>
      <c r="M46" s="14">
        <v>27327.74</v>
      </c>
      <c r="N46" s="14"/>
      <c r="O46" s="14"/>
      <c r="P46" s="14"/>
      <c r="Q46" s="4" t="s">
        <v>33</v>
      </c>
      <c r="R46" s="14"/>
      <c r="S46" s="4" t="s">
        <v>34</v>
      </c>
    </row>
    <row r="47" spans="1:19" ht="12.75" hidden="1">
      <c r="A47" s="28" t="s">
        <v>57</v>
      </c>
      <c r="B47" s="21" t="s">
        <v>57</v>
      </c>
      <c r="C47" s="21"/>
      <c r="D47" s="21"/>
      <c r="E47" s="21"/>
      <c r="F47" s="105"/>
      <c r="G47" s="98"/>
      <c r="H47" s="98"/>
      <c r="I47" s="42" t="s">
        <v>29</v>
      </c>
      <c r="J47" s="98">
        <f t="shared" si="0"/>
        <v>0</v>
      </c>
      <c r="K47" s="42" t="s">
        <v>30</v>
      </c>
      <c r="L47" s="99"/>
      <c r="M47" s="14"/>
      <c r="N47" s="14"/>
      <c r="O47" s="14"/>
      <c r="P47" s="14"/>
      <c r="Q47" s="4" t="s">
        <v>33</v>
      </c>
      <c r="R47" s="14"/>
      <c r="S47" s="4" t="s">
        <v>34</v>
      </c>
    </row>
    <row r="48" spans="1:19" ht="12.75">
      <c r="A48" s="28">
        <v>27301</v>
      </c>
      <c r="B48" s="21" t="s">
        <v>58</v>
      </c>
      <c r="C48" s="21"/>
      <c r="D48" s="21"/>
      <c r="E48" s="21"/>
      <c r="F48" s="105">
        <v>9712.8</v>
      </c>
      <c r="G48" s="98"/>
      <c r="H48" s="99">
        <v>9712.8</v>
      </c>
      <c r="I48" s="42" t="s">
        <v>29</v>
      </c>
      <c r="J48" s="99">
        <f t="shared" si="0"/>
        <v>9712.8</v>
      </c>
      <c r="K48" s="42" t="s">
        <v>30</v>
      </c>
      <c r="L48" s="99">
        <v>0</v>
      </c>
      <c r="M48" s="14"/>
      <c r="N48" s="14"/>
      <c r="O48" s="14"/>
      <c r="P48" s="14"/>
      <c r="Q48" s="4" t="s">
        <v>33</v>
      </c>
      <c r="R48" s="14"/>
      <c r="S48" s="4" t="s">
        <v>34</v>
      </c>
    </row>
    <row r="49" spans="1:19" ht="12.75">
      <c r="A49" s="29">
        <v>29000</v>
      </c>
      <c r="B49" s="22" t="s">
        <v>59</v>
      </c>
      <c r="C49" s="22"/>
      <c r="D49" s="22"/>
      <c r="E49" s="22"/>
      <c r="F49" s="106">
        <v>91791.11</v>
      </c>
      <c r="G49" s="99"/>
      <c r="H49" s="98">
        <v>91791.11</v>
      </c>
      <c r="I49" s="42" t="s">
        <v>29</v>
      </c>
      <c r="J49" s="98">
        <f t="shared" si="0"/>
        <v>91791.11</v>
      </c>
      <c r="K49" s="42" t="s">
        <v>30</v>
      </c>
      <c r="L49" s="98">
        <v>0</v>
      </c>
      <c r="M49" s="13"/>
      <c r="N49" s="13"/>
      <c r="O49" s="13"/>
      <c r="P49" s="13"/>
      <c r="Q49" s="4"/>
      <c r="R49" s="14"/>
      <c r="S49" s="4"/>
    </row>
    <row r="50" spans="1:19" ht="12.75">
      <c r="A50" s="28">
        <v>29101</v>
      </c>
      <c r="B50" s="21" t="s">
        <v>60</v>
      </c>
      <c r="C50" s="21"/>
      <c r="D50" s="21"/>
      <c r="E50" s="21"/>
      <c r="F50" s="105">
        <v>9698.88</v>
      </c>
      <c r="G50" s="98"/>
      <c r="H50" s="99">
        <v>9698.88</v>
      </c>
      <c r="I50" s="42" t="s">
        <v>29</v>
      </c>
      <c r="J50" s="99">
        <f t="shared" si="0"/>
        <v>9698.88</v>
      </c>
      <c r="K50" s="42" t="s">
        <v>30</v>
      </c>
      <c r="L50" s="99">
        <v>0</v>
      </c>
      <c r="M50" s="14"/>
      <c r="N50" s="14"/>
      <c r="O50" s="14"/>
      <c r="P50" s="14"/>
      <c r="Q50" s="4" t="s">
        <v>33</v>
      </c>
      <c r="R50" s="14"/>
      <c r="S50" s="4" t="s">
        <v>34</v>
      </c>
    </row>
    <row r="51" spans="1:19" ht="12.75">
      <c r="A51" s="28">
        <v>29401</v>
      </c>
      <c r="B51" s="21" t="s">
        <v>61</v>
      </c>
      <c r="C51" s="21"/>
      <c r="D51" s="21"/>
      <c r="E51" s="21"/>
      <c r="F51" s="105">
        <v>7689.3</v>
      </c>
      <c r="G51" s="98"/>
      <c r="H51" s="99">
        <v>7689.3</v>
      </c>
      <c r="I51" s="42" t="s">
        <v>29</v>
      </c>
      <c r="J51" s="99">
        <f t="shared" si="0"/>
        <v>7689.3</v>
      </c>
      <c r="K51" s="42" t="s">
        <v>30</v>
      </c>
      <c r="L51" s="99">
        <v>0</v>
      </c>
      <c r="M51" s="14"/>
      <c r="N51" s="14"/>
      <c r="O51" s="14"/>
      <c r="P51" s="14"/>
      <c r="Q51" s="4"/>
      <c r="R51" s="14"/>
      <c r="S51" s="4"/>
    </row>
    <row r="52" spans="1:19" ht="12.75">
      <c r="A52" s="28">
        <v>29601</v>
      </c>
      <c r="B52" s="21" t="s">
        <v>61</v>
      </c>
      <c r="C52" s="21"/>
      <c r="D52" s="21"/>
      <c r="E52" s="21"/>
      <c r="F52" s="105">
        <v>74402.93</v>
      </c>
      <c r="G52" s="98"/>
      <c r="H52" s="99">
        <v>74402.93</v>
      </c>
      <c r="I52" s="42" t="s">
        <v>29</v>
      </c>
      <c r="J52" s="99">
        <f t="shared" si="0"/>
        <v>74402.93</v>
      </c>
      <c r="K52" s="42" t="s">
        <v>30</v>
      </c>
      <c r="L52" s="99">
        <v>0</v>
      </c>
      <c r="M52" s="14"/>
      <c r="N52" s="14"/>
      <c r="O52" s="14"/>
      <c r="P52" s="14"/>
      <c r="Q52" s="4" t="s">
        <v>33</v>
      </c>
      <c r="R52" s="14"/>
      <c r="S52" s="4" t="s">
        <v>34</v>
      </c>
    </row>
    <row r="53" spans="1:19" ht="12.75" hidden="1">
      <c r="A53" s="28" t="s">
        <v>62</v>
      </c>
      <c r="B53" s="21" t="s">
        <v>62</v>
      </c>
      <c r="C53" s="21"/>
      <c r="D53" s="21"/>
      <c r="E53" s="21"/>
      <c r="F53" s="105"/>
      <c r="G53" s="98"/>
      <c r="H53" s="98"/>
      <c r="I53" s="42" t="s">
        <v>29</v>
      </c>
      <c r="J53" s="98">
        <f t="shared" si="0"/>
        <v>0</v>
      </c>
      <c r="K53" s="42"/>
      <c r="L53" s="98"/>
      <c r="M53" s="13"/>
      <c r="N53" s="13"/>
      <c r="O53" s="13"/>
      <c r="P53" s="13"/>
      <c r="Q53" s="13"/>
      <c r="R53" s="14"/>
      <c r="S53" s="4"/>
    </row>
    <row r="54" spans="1:19" ht="12.75" hidden="1">
      <c r="A54" s="28"/>
      <c r="B54" s="21"/>
      <c r="C54" s="21"/>
      <c r="D54" s="21"/>
      <c r="E54" s="21"/>
      <c r="F54" s="105"/>
      <c r="G54" s="98"/>
      <c r="H54" s="98"/>
      <c r="I54" s="42" t="s">
        <v>29</v>
      </c>
      <c r="J54" s="98">
        <f t="shared" si="0"/>
        <v>0</v>
      </c>
      <c r="K54" s="42"/>
      <c r="L54" s="98"/>
      <c r="M54" s="13"/>
      <c r="N54" s="13"/>
      <c r="O54" s="13"/>
      <c r="P54" s="13"/>
      <c r="Q54" s="13"/>
      <c r="R54" s="14"/>
      <c r="S54" s="4"/>
    </row>
    <row r="55" spans="1:19" ht="12.75">
      <c r="A55" s="83">
        <v>30000</v>
      </c>
      <c r="B55" s="84" t="s">
        <v>63</v>
      </c>
      <c r="C55" s="33" t="s">
        <v>27</v>
      </c>
      <c r="D55" s="33"/>
      <c r="E55" s="33" t="s">
        <v>28</v>
      </c>
      <c r="F55" s="102">
        <v>2746695.44</v>
      </c>
      <c r="G55" s="98"/>
      <c r="H55" s="103">
        <v>3429467.28</v>
      </c>
      <c r="I55" s="42" t="s">
        <v>29</v>
      </c>
      <c r="J55" s="98">
        <f t="shared" si="0"/>
        <v>3429467.28</v>
      </c>
      <c r="K55" s="42" t="s">
        <v>30</v>
      </c>
      <c r="L55" s="96">
        <v>673822.27</v>
      </c>
      <c r="M55" s="13">
        <v>1733231.82</v>
      </c>
      <c r="N55" s="13"/>
      <c r="O55" s="13"/>
      <c r="P55" s="13"/>
      <c r="Q55" s="13"/>
      <c r="R55" s="13"/>
      <c r="S55" s="4"/>
    </row>
    <row r="56" spans="1:19" ht="12.75">
      <c r="A56" s="29">
        <v>31000</v>
      </c>
      <c r="B56" s="22" t="s">
        <v>64</v>
      </c>
      <c r="C56" s="22"/>
      <c r="D56" s="22"/>
      <c r="E56" s="22"/>
      <c r="F56" s="106">
        <v>269016.49</v>
      </c>
      <c r="G56" s="98"/>
      <c r="H56" s="98">
        <v>287467.52</v>
      </c>
      <c r="I56" s="42" t="s">
        <v>29</v>
      </c>
      <c r="J56" s="98">
        <f t="shared" si="0"/>
        <v>287467.52</v>
      </c>
      <c r="K56" s="42" t="s">
        <v>30</v>
      </c>
      <c r="L56" s="96">
        <v>78878</v>
      </c>
      <c r="M56" s="13">
        <v>164593</v>
      </c>
      <c r="N56" s="13"/>
      <c r="O56" s="13"/>
      <c r="P56" s="13"/>
      <c r="Q56" s="4"/>
      <c r="R56" s="13"/>
      <c r="S56" s="4" t="s">
        <v>34</v>
      </c>
    </row>
    <row r="57" spans="1:19" ht="12.75">
      <c r="A57" s="28">
        <v>31101</v>
      </c>
      <c r="B57" s="21" t="s">
        <v>65</v>
      </c>
      <c r="C57" s="22"/>
      <c r="D57" s="22"/>
      <c r="E57" s="22"/>
      <c r="F57" s="105">
        <v>141823.77</v>
      </c>
      <c r="G57" s="98"/>
      <c r="H57" s="99">
        <v>112901.97</v>
      </c>
      <c r="I57" s="42" t="s">
        <v>29</v>
      </c>
      <c r="J57" s="99">
        <f t="shared" si="0"/>
        <v>112901.97</v>
      </c>
      <c r="K57" s="42" t="s">
        <v>30</v>
      </c>
      <c r="L57" s="99">
        <v>0</v>
      </c>
      <c r="M57" s="14">
        <v>685</v>
      </c>
      <c r="N57" s="14"/>
      <c r="O57" s="14"/>
      <c r="P57" s="14"/>
      <c r="Q57" s="4" t="s">
        <v>33</v>
      </c>
      <c r="R57" s="14"/>
      <c r="S57" s="4" t="s">
        <v>34</v>
      </c>
    </row>
    <row r="58" spans="1:19" ht="12.75">
      <c r="A58" s="28">
        <v>31701</v>
      </c>
      <c r="B58" s="21" t="s">
        <v>66</v>
      </c>
      <c r="C58" s="21"/>
      <c r="D58" s="21"/>
      <c r="E58" s="21"/>
      <c r="F58" s="105">
        <v>127192.72</v>
      </c>
      <c r="G58" s="98"/>
      <c r="H58" s="99">
        <v>174565.55</v>
      </c>
      <c r="I58" s="42" t="s">
        <v>29</v>
      </c>
      <c r="J58" s="99">
        <f t="shared" si="0"/>
        <v>174565.55</v>
      </c>
      <c r="K58" s="42" t="s">
        <v>30</v>
      </c>
      <c r="L58" s="97">
        <v>78878</v>
      </c>
      <c r="M58" s="14">
        <v>163908</v>
      </c>
      <c r="N58" s="14"/>
      <c r="O58" s="14"/>
      <c r="P58" s="14"/>
      <c r="Q58" s="4" t="s">
        <v>33</v>
      </c>
      <c r="R58" s="14"/>
      <c r="S58" s="4" t="s">
        <v>34</v>
      </c>
    </row>
    <row r="59" spans="1:19" ht="12.75">
      <c r="A59" s="29">
        <v>32000</v>
      </c>
      <c r="B59" s="22" t="s">
        <v>67</v>
      </c>
      <c r="C59" s="22"/>
      <c r="D59" s="22"/>
      <c r="E59" s="22"/>
      <c r="F59" s="106">
        <v>36118.5</v>
      </c>
      <c r="G59" s="98"/>
      <c r="H59" s="98">
        <v>62021.63</v>
      </c>
      <c r="I59" s="42" t="s">
        <v>29</v>
      </c>
      <c r="J59" s="98">
        <f t="shared" si="0"/>
        <v>62021.63</v>
      </c>
      <c r="K59" s="42" t="s">
        <v>30</v>
      </c>
      <c r="L59" s="98">
        <v>12606.95</v>
      </c>
      <c r="M59" s="13">
        <v>30512.11</v>
      </c>
      <c r="N59" s="13"/>
      <c r="O59" s="13"/>
      <c r="P59" s="13"/>
      <c r="Q59" s="4"/>
      <c r="R59" s="13"/>
      <c r="S59" s="4"/>
    </row>
    <row r="60" spans="1:19" ht="12.75">
      <c r="A60" s="28">
        <v>32302</v>
      </c>
      <c r="B60" s="21" t="s">
        <v>68</v>
      </c>
      <c r="C60" s="21"/>
      <c r="D60" s="21"/>
      <c r="E60" s="21"/>
      <c r="F60" s="105">
        <v>6605.11</v>
      </c>
      <c r="G60" s="98"/>
      <c r="H60" s="99">
        <v>19912.96</v>
      </c>
      <c r="I60" s="42" t="s">
        <v>29</v>
      </c>
      <c r="J60" s="98">
        <f t="shared" si="0"/>
        <v>19912.96</v>
      </c>
      <c r="K60" s="42" t="s">
        <v>30</v>
      </c>
      <c r="L60" s="97">
        <v>7966.95</v>
      </c>
      <c r="M60" s="14">
        <v>23807.31</v>
      </c>
      <c r="N60" s="14"/>
      <c r="O60" s="14"/>
      <c r="P60" s="14"/>
      <c r="Q60" s="4" t="s">
        <v>33</v>
      </c>
      <c r="R60" s="14"/>
      <c r="S60" s="4" t="s">
        <v>34</v>
      </c>
    </row>
    <row r="61" spans="1:19" ht="12.75">
      <c r="A61" s="28">
        <v>32501</v>
      </c>
      <c r="B61" s="21" t="s">
        <v>137</v>
      </c>
      <c r="C61" s="21"/>
      <c r="D61" s="21"/>
      <c r="E61" s="21"/>
      <c r="F61" s="105">
        <v>9393.23</v>
      </c>
      <c r="G61" s="98"/>
      <c r="H61" s="99">
        <v>8968.37</v>
      </c>
      <c r="I61" s="42" t="s">
        <v>29</v>
      </c>
      <c r="J61" s="98">
        <f t="shared" si="0"/>
        <v>8968.37</v>
      </c>
      <c r="K61" s="42" t="s">
        <v>30</v>
      </c>
      <c r="L61" s="99">
        <v>4640</v>
      </c>
      <c r="M61" s="14"/>
      <c r="N61" s="14"/>
      <c r="O61" s="14"/>
      <c r="P61" s="14"/>
      <c r="Q61" s="4" t="s">
        <v>33</v>
      </c>
      <c r="R61" s="14"/>
      <c r="S61" s="4" t="s">
        <v>34</v>
      </c>
    </row>
    <row r="62" spans="1:19" ht="12.75">
      <c r="A62" s="28">
        <v>32601</v>
      </c>
      <c r="B62" s="21" t="s">
        <v>153</v>
      </c>
      <c r="C62" s="21"/>
      <c r="D62" s="21"/>
      <c r="E62" s="21"/>
      <c r="F62" s="105">
        <v>20120.16</v>
      </c>
      <c r="G62" s="98"/>
      <c r="H62" s="99">
        <v>19830.39</v>
      </c>
      <c r="I62" s="42" t="s">
        <v>29</v>
      </c>
      <c r="J62" s="98">
        <f t="shared" si="0"/>
        <v>19830.39</v>
      </c>
      <c r="K62" s="42" t="s">
        <v>30</v>
      </c>
      <c r="L62" s="99">
        <v>0</v>
      </c>
      <c r="M62" s="14"/>
      <c r="N62" s="14"/>
      <c r="O62" s="14"/>
      <c r="P62" s="14"/>
      <c r="Q62" s="4"/>
      <c r="R62" s="14"/>
      <c r="S62" s="4"/>
    </row>
    <row r="63" spans="1:19" ht="12.75">
      <c r="A63" s="28">
        <v>32701</v>
      </c>
      <c r="B63" s="21" t="s">
        <v>138</v>
      </c>
      <c r="C63" s="21"/>
      <c r="D63" s="21"/>
      <c r="E63" s="21"/>
      <c r="F63" s="105">
        <v>0</v>
      </c>
      <c r="G63" s="98"/>
      <c r="H63" s="99">
        <v>0</v>
      </c>
      <c r="I63" s="42" t="s">
        <v>29</v>
      </c>
      <c r="J63" s="98">
        <f t="shared" si="0"/>
        <v>0</v>
      </c>
      <c r="K63" s="42" t="s">
        <v>30</v>
      </c>
      <c r="L63" s="99">
        <v>0</v>
      </c>
      <c r="M63" s="14">
        <v>6704.8</v>
      </c>
      <c r="N63" s="14"/>
      <c r="O63" s="14"/>
      <c r="P63" s="14"/>
      <c r="Q63" s="4" t="s">
        <v>33</v>
      </c>
      <c r="R63" s="14"/>
      <c r="S63" s="4" t="s">
        <v>34</v>
      </c>
    </row>
    <row r="64" spans="1:19" ht="12.75" hidden="1">
      <c r="A64" s="28" t="s">
        <v>69</v>
      </c>
      <c r="B64" s="21" t="s">
        <v>69</v>
      </c>
      <c r="C64" s="21"/>
      <c r="D64" s="21"/>
      <c r="E64" s="21"/>
      <c r="F64" s="105"/>
      <c r="G64" s="98"/>
      <c r="H64" s="98"/>
      <c r="I64" s="42" t="s">
        <v>29</v>
      </c>
      <c r="J64" s="98">
        <f t="shared" si="0"/>
        <v>0</v>
      </c>
      <c r="K64" s="42"/>
      <c r="L64" s="98"/>
      <c r="M64" s="13"/>
      <c r="N64" s="13"/>
      <c r="O64" s="13"/>
      <c r="P64" s="13"/>
      <c r="Q64" s="13"/>
      <c r="R64" s="14"/>
      <c r="S64" s="4"/>
    </row>
    <row r="65" spans="1:19" ht="12.75">
      <c r="A65" s="29">
        <v>33000</v>
      </c>
      <c r="B65" s="22" t="s">
        <v>70</v>
      </c>
      <c r="C65" s="22"/>
      <c r="D65" s="22"/>
      <c r="E65" s="22"/>
      <c r="F65" s="106">
        <v>697912.8</v>
      </c>
      <c r="G65" s="98"/>
      <c r="H65" s="98">
        <v>928978.68</v>
      </c>
      <c r="I65" s="42" t="s">
        <v>29</v>
      </c>
      <c r="J65" s="98">
        <f t="shared" si="0"/>
        <v>928978.68</v>
      </c>
      <c r="K65" s="42" t="s">
        <v>30</v>
      </c>
      <c r="L65" s="98">
        <v>240486.96</v>
      </c>
      <c r="M65" s="13">
        <v>490686.78</v>
      </c>
      <c r="N65" s="13"/>
      <c r="O65" s="13"/>
      <c r="P65" s="13"/>
      <c r="Q65" s="4"/>
      <c r="R65" s="14"/>
      <c r="S65" s="4"/>
    </row>
    <row r="66" spans="1:19" ht="12.75">
      <c r="A66" s="28">
        <v>33100</v>
      </c>
      <c r="B66" s="21" t="s">
        <v>71</v>
      </c>
      <c r="C66" s="21"/>
      <c r="D66" s="21"/>
      <c r="E66" s="21"/>
      <c r="F66" s="105">
        <v>106253.68</v>
      </c>
      <c r="G66" s="99"/>
      <c r="H66" s="99">
        <v>259250.32</v>
      </c>
      <c r="I66" s="42" t="s">
        <v>29</v>
      </c>
      <c r="J66" s="98">
        <f t="shared" si="0"/>
        <v>259250.32</v>
      </c>
      <c r="K66" s="42" t="s">
        <v>30</v>
      </c>
      <c r="L66" s="99">
        <v>6960</v>
      </c>
      <c r="M66" s="13">
        <v>280913.34</v>
      </c>
      <c r="N66" s="13"/>
      <c r="O66" s="13"/>
      <c r="P66" s="13"/>
      <c r="Q66" s="4"/>
      <c r="R66" s="14"/>
      <c r="S66" s="4"/>
    </row>
    <row r="67" spans="1:19" ht="12.75">
      <c r="A67" s="28">
        <v>33101</v>
      </c>
      <c r="B67" s="21" t="s">
        <v>71</v>
      </c>
      <c r="C67" s="21"/>
      <c r="D67" s="21"/>
      <c r="E67" s="21"/>
      <c r="F67" s="105">
        <v>92353.81</v>
      </c>
      <c r="G67" s="98"/>
      <c r="H67" s="99">
        <v>123550.45</v>
      </c>
      <c r="I67" s="42" t="s">
        <v>29</v>
      </c>
      <c r="J67" s="98">
        <f t="shared" si="0"/>
        <v>123550.45</v>
      </c>
      <c r="K67" s="42" t="s">
        <v>30</v>
      </c>
      <c r="L67" s="99">
        <v>6960</v>
      </c>
      <c r="M67" s="14">
        <v>67473.34</v>
      </c>
      <c r="N67" s="14"/>
      <c r="O67" s="14"/>
      <c r="P67" s="14"/>
      <c r="Q67" s="4" t="s">
        <v>33</v>
      </c>
      <c r="R67" s="14"/>
      <c r="S67" s="4" t="s">
        <v>34</v>
      </c>
    </row>
    <row r="68" spans="1:19" ht="12.75">
      <c r="A68" s="28">
        <v>33102</v>
      </c>
      <c r="B68" s="21" t="s">
        <v>72</v>
      </c>
      <c r="C68" s="21"/>
      <c r="D68" s="21"/>
      <c r="E68" s="21"/>
      <c r="F68" s="105">
        <v>13899.97</v>
      </c>
      <c r="G68" s="98"/>
      <c r="H68" s="99">
        <v>135699.87</v>
      </c>
      <c r="I68" s="42" t="s">
        <v>29</v>
      </c>
      <c r="J68" s="98">
        <f t="shared" si="0"/>
        <v>135699.87</v>
      </c>
      <c r="K68" s="42" t="s">
        <v>30</v>
      </c>
      <c r="L68" s="99">
        <v>0</v>
      </c>
      <c r="M68" s="14">
        <v>213440</v>
      </c>
      <c r="N68" s="14"/>
      <c r="O68" s="14"/>
      <c r="P68" s="14"/>
      <c r="Q68" s="4" t="s">
        <v>33</v>
      </c>
      <c r="R68" s="14"/>
      <c r="S68" s="4"/>
    </row>
    <row r="69" spans="1:19" ht="12.75">
      <c r="A69" s="28">
        <v>33201</v>
      </c>
      <c r="B69" s="21" t="s">
        <v>73</v>
      </c>
      <c r="C69" s="21"/>
      <c r="D69" s="21"/>
      <c r="E69" s="21"/>
      <c r="F69" s="105">
        <v>0</v>
      </c>
      <c r="G69" s="98"/>
      <c r="H69" s="99">
        <v>0</v>
      </c>
      <c r="I69" s="42" t="s">
        <v>29</v>
      </c>
      <c r="J69" s="98">
        <f t="shared" si="0"/>
        <v>0</v>
      </c>
      <c r="K69" s="42" t="s">
        <v>30</v>
      </c>
      <c r="L69" s="99">
        <v>0</v>
      </c>
      <c r="M69" s="14"/>
      <c r="N69" s="14"/>
      <c r="O69" s="14"/>
      <c r="P69" s="14"/>
      <c r="Q69" s="4" t="s">
        <v>33</v>
      </c>
      <c r="R69" s="14"/>
      <c r="S69" s="4" t="s">
        <v>34</v>
      </c>
    </row>
    <row r="70" spans="1:19" ht="12.75">
      <c r="A70" s="28">
        <v>33401</v>
      </c>
      <c r="B70" s="21" t="s">
        <v>74</v>
      </c>
      <c r="C70" s="21"/>
      <c r="D70" s="21"/>
      <c r="E70" s="21"/>
      <c r="F70" s="105">
        <v>183423.31</v>
      </c>
      <c r="G70" s="98"/>
      <c r="H70" s="99">
        <v>183423.31</v>
      </c>
      <c r="I70" s="42" t="s">
        <v>29</v>
      </c>
      <c r="J70" s="98">
        <f t="shared" si="0"/>
        <v>183423.31</v>
      </c>
      <c r="K70" s="42" t="s">
        <v>30</v>
      </c>
      <c r="L70" s="99">
        <v>50158.21</v>
      </c>
      <c r="M70" s="14"/>
      <c r="N70" s="14"/>
      <c r="O70" s="14"/>
      <c r="P70" s="14"/>
      <c r="Q70" s="4" t="s">
        <v>33</v>
      </c>
      <c r="R70" s="14"/>
      <c r="S70" s="4" t="s">
        <v>34</v>
      </c>
    </row>
    <row r="71" spans="1:19" ht="12.75">
      <c r="A71" s="28">
        <v>33501</v>
      </c>
      <c r="B71" s="21" t="s">
        <v>154</v>
      </c>
      <c r="C71" s="21"/>
      <c r="D71" s="21"/>
      <c r="E71" s="21"/>
      <c r="F71" s="105">
        <v>16966.96</v>
      </c>
      <c r="G71" s="98"/>
      <c r="H71" s="99">
        <v>13395.04</v>
      </c>
      <c r="I71" s="42" t="s">
        <v>29</v>
      </c>
      <c r="J71" s="98">
        <f t="shared" si="0"/>
        <v>13395.04</v>
      </c>
      <c r="K71" s="42" t="s">
        <v>30</v>
      </c>
      <c r="L71" s="99">
        <v>0</v>
      </c>
      <c r="M71" s="14"/>
      <c r="N71" s="14"/>
      <c r="O71" s="14"/>
      <c r="P71" s="14"/>
      <c r="Q71" s="4"/>
      <c r="R71" s="14"/>
      <c r="S71" s="4"/>
    </row>
    <row r="72" spans="1:19" ht="12.75">
      <c r="A72" s="28">
        <v>33603</v>
      </c>
      <c r="B72" s="21" t="s">
        <v>75</v>
      </c>
      <c r="C72" s="21"/>
      <c r="D72" s="21"/>
      <c r="E72" s="21"/>
      <c r="F72" s="105">
        <v>26293.53</v>
      </c>
      <c r="G72" s="98"/>
      <c r="H72" s="99">
        <v>26293.53</v>
      </c>
      <c r="I72" s="42" t="s">
        <v>29</v>
      </c>
      <c r="J72" s="98">
        <f t="shared" si="0"/>
        <v>26293.53</v>
      </c>
      <c r="K72" s="42" t="s">
        <v>30</v>
      </c>
      <c r="L72" s="99">
        <v>0</v>
      </c>
      <c r="M72" s="14">
        <v>34539.2</v>
      </c>
      <c r="N72" s="14"/>
      <c r="O72" s="14"/>
      <c r="P72" s="14"/>
      <c r="Q72" s="4" t="s">
        <v>33</v>
      </c>
      <c r="R72" s="14"/>
      <c r="S72" s="4" t="s">
        <v>34</v>
      </c>
    </row>
    <row r="73" spans="1:19" ht="12.75">
      <c r="A73" s="28">
        <v>33701</v>
      </c>
      <c r="B73" s="21" t="s">
        <v>76</v>
      </c>
      <c r="C73" s="21"/>
      <c r="D73" s="21"/>
      <c r="E73" s="21"/>
      <c r="F73" s="105">
        <v>0</v>
      </c>
      <c r="G73" s="98"/>
      <c r="H73" s="99">
        <v>0</v>
      </c>
      <c r="I73" s="42" t="s">
        <v>29</v>
      </c>
      <c r="J73" s="98">
        <f t="shared" si="0"/>
        <v>0</v>
      </c>
      <c r="K73" s="42" t="s">
        <v>30</v>
      </c>
      <c r="L73" s="99">
        <v>0</v>
      </c>
      <c r="M73" s="13"/>
      <c r="N73" s="13"/>
      <c r="O73" s="13"/>
      <c r="P73" s="14"/>
      <c r="Q73" s="4" t="s">
        <v>33</v>
      </c>
      <c r="R73" s="14"/>
      <c r="S73" s="4" t="s">
        <v>34</v>
      </c>
    </row>
    <row r="74" spans="1:19" ht="12.75">
      <c r="A74" s="28">
        <v>33801</v>
      </c>
      <c r="B74" s="21" t="s">
        <v>128</v>
      </c>
      <c r="C74" s="21"/>
      <c r="D74" s="21"/>
      <c r="E74" s="21"/>
      <c r="F74" s="105">
        <v>355323.4</v>
      </c>
      <c r="G74" s="98"/>
      <c r="H74" s="99">
        <v>414817.3</v>
      </c>
      <c r="I74" s="42" t="s">
        <v>29</v>
      </c>
      <c r="J74" s="98">
        <f t="shared" si="0"/>
        <v>414817.3</v>
      </c>
      <c r="K74" s="42" t="s">
        <v>30</v>
      </c>
      <c r="L74" s="99">
        <v>183368.75</v>
      </c>
      <c r="M74" s="13">
        <v>175234.24</v>
      </c>
      <c r="N74" s="14"/>
      <c r="O74" s="13"/>
      <c r="P74" s="14"/>
      <c r="Q74" s="4" t="s">
        <v>33</v>
      </c>
      <c r="R74" s="14"/>
      <c r="S74" s="4" t="s">
        <v>34</v>
      </c>
    </row>
    <row r="75" spans="1:19" ht="12.75">
      <c r="A75" s="28">
        <v>33901</v>
      </c>
      <c r="B75" s="21" t="s">
        <v>155</v>
      </c>
      <c r="C75" s="21"/>
      <c r="D75" s="21"/>
      <c r="E75" s="21"/>
      <c r="F75" s="105">
        <v>9651.92</v>
      </c>
      <c r="G75" s="98"/>
      <c r="H75" s="99">
        <v>9651.92</v>
      </c>
      <c r="I75" s="42" t="s">
        <v>29</v>
      </c>
      <c r="J75" s="98">
        <f t="shared" si="0"/>
        <v>9651.92</v>
      </c>
      <c r="K75" s="42" t="s">
        <v>30</v>
      </c>
      <c r="L75" s="99">
        <v>0</v>
      </c>
      <c r="M75" s="13"/>
      <c r="N75" s="14"/>
      <c r="O75" s="13"/>
      <c r="P75" s="14"/>
      <c r="Q75" s="4"/>
      <c r="R75" s="14"/>
      <c r="S75" s="4"/>
    </row>
    <row r="76" spans="1:19" ht="12.75">
      <c r="A76" s="29">
        <v>34000</v>
      </c>
      <c r="B76" s="22" t="s">
        <v>77</v>
      </c>
      <c r="C76" s="22"/>
      <c r="D76" s="22"/>
      <c r="E76" s="22"/>
      <c r="F76" s="106">
        <v>137267.66</v>
      </c>
      <c r="G76" s="98"/>
      <c r="H76" s="98">
        <v>469629.82</v>
      </c>
      <c r="I76" s="42" t="s">
        <v>29</v>
      </c>
      <c r="J76" s="98">
        <f t="shared" si="0"/>
        <v>469629.82</v>
      </c>
      <c r="K76" s="42" t="s">
        <v>30</v>
      </c>
      <c r="L76" s="98">
        <v>962.8</v>
      </c>
      <c r="M76" s="13">
        <v>336301.56</v>
      </c>
      <c r="N76" s="13"/>
      <c r="O76" s="13"/>
      <c r="P76" s="13"/>
      <c r="Q76" s="4"/>
      <c r="R76" s="14"/>
      <c r="S76" s="4"/>
    </row>
    <row r="77" spans="1:19" ht="12.75">
      <c r="A77" s="28">
        <v>34101</v>
      </c>
      <c r="B77" s="21" t="s">
        <v>78</v>
      </c>
      <c r="C77" s="22"/>
      <c r="D77" s="22"/>
      <c r="E77" s="22"/>
      <c r="F77" s="105">
        <v>4235.52</v>
      </c>
      <c r="G77" s="99"/>
      <c r="H77" s="99">
        <v>4235.52</v>
      </c>
      <c r="I77" s="42" t="s">
        <v>29</v>
      </c>
      <c r="J77" s="98">
        <f t="shared" si="0"/>
        <v>4235.52</v>
      </c>
      <c r="K77" s="42" t="s">
        <v>30</v>
      </c>
      <c r="L77" s="99">
        <v>96280</v>
      </c>
      <c r="M77" s="13">
        <v>3939.39</v>
      </c>
      <c r="N77" s="14"/>
      <c r="O77" s="13"/>
      <c r="P77" s="14"/>
      <c r="Q77" s="4" t="s">
        <v>33</v>
      </c>
      <c r="R77" s="14"/>
      <c r="S77" s="4" t="s">
        <v>34</v>
      </c>
    </row>
    <row r="78" spans="1:19" ht="12.75">
      <c r="A78" s="28">
        <v>34401</v>
      </c>
      <c r="B78" s="21" t="s">
        <v>79</v>
      </c>
      <c r="C78" s="21"/>
      <c r="D78" s="21"/>
      <c r="E78" s="21"/>
      <c r="F78" s="105">
        <v>24906.41</v>
      </c>
      <c r="G78" s="99"/>
      <c r="H78" s="99">
        <v>70735.56</v>
      </c>
      <c r="I78" s="42" t="s">
        <v>29</v>
      </c>
      <c r="J78" s="98">
        <f t="shared" si="0"/>
        <v>70735.56</v>
      </c>
      <c r="K78" s="42" t="s">
        <v>30</v>
      </c>
      <c r="L78" s="99">
        <v>962.8</v>
      </c>
      <c r="M78" s="14">
        <v>13804.22</v>
      </c>
      <c r="N78" s="14"/>
      <c r="O78" s="14"/>
      <c r="P78" s="14"/>
      <c r="Q78" s="4" t="s">
        <v>33</v>
      </c>
      <c r="R78" s="14"/>
      <c r="S78" s="4" t="s">
        <v>34</v>
      </c>
    </row>
    <row r="79" spans="1:19" ht="12.75">
      <c r="A79" s="28">
        <v>34501</v>
      </c>
      <c r="B79" s="21" t="s">
        <v>80</v>
      </c>
      <c r="C79" s="21"/>
      <c r="D79" s="21"/>
      <c r="E79" s="21"/>
      <c r="F79" s="105">
        <v>86302.37</v>
      </c>
      <c r="G79" s="99"/>
      <c r="H79" s="99">
        <v>372835.38</v>
      </c>
      <c r="I79" s="42" t="s">
        <v>29</v>
      </c>
      <c r="J79" s="98">
        <f t="shared" si="0"/>
        <v>372835.38</v>
      </c>
      <c r="K79" s="42" t="s">
        <v>30</v>
      </c>
      <c r="L79" s="99">
        <v>0</v>
      </c>
      <c r="M79" s="14">
        <v>318557.95</v>
      </c>
      <c r="N79" s="14"/>
      <c r="O79" s="14"/>
      <c r="P79" s="14"/>
      <c r="Q79" s="4" t="s">
        <v>33</v>
      </c>
      <c r="R79" s="14"/>
      <c r="S79" s="4" t="s">
        <v>34</v>
      </c>
    </row>
    <row r="80" spans="1:19" ht="12.75">
      <c r="A80" s="28">
        <v>34701</v>
      </c>
      <c r="B80" s="21" t="s">
        <v>81</v>
      </c>
      <c r="C80" s="21"/>
      <c r="D80" s="21"/>
      <c r="E80" s="21"/>
      <c r="F80" s="105">
        <v>21823.36</v>
      </c>
      <c r="G80" s="98"/>
      <c r="H80" s="99">
        <v>21823.36</v>
      </c>
      <c r="I80" s="42" t="s">
        <v>29</v>
      </c>
      <c r="J80" s="98">
        <f t="shared" si="0"/>
        <v>21823.36</v>
      </c>
      <c r="K80" s="42" t="s">
        <v>30</v>
      </c>
      <c r="L80" s="99">
        <v>0</v>
      </c>
      <c r="M80" s="14"/>
      <c r="N80" s="14"/>
      <c r="O80" s="14"/>
      <c r="P80" s="14"/>
      <c r="Q80" s="4" t="s">
        <v>33</v>
      </c>
      <c r="R80" s="14"/>
      <c r="S80" s="4" t="s">
        <v>34</v>
      </c>
    </row>
    <row r="81" spans="1:19" ht="12.75">
      <c r="A81" s="29">
        <v>35000</v>
      </c>
      <c r="B81" s="22" t="s">
        <v>82</v>
      </c>
      <c r="C81" s="22"/>
      <c r="D81" s="22"/>
      <c r="E81" s="22"/>
      <c r="F81" s="106">
        <v>848336.86</v>
      </c>
      <c r="G81" s="98"/>
      <c r="H81" s="98">
        <v>897122.34</v>
      </c>
      <c r="I81" s="42" t="s">
        <v>29</v>
      </c>
      <c r="J81" s="98">
        <f t="shared" si="0"/>
        <v>897122.34</v>
      </c>
      <c r="K81" s="42" t="s">
        <v>30</v>
      </c>
      <c r="L81" s="98">
        <v>219666.75</v>
      </c>
      <c r="M81" s="13">
        <v>415971.67</v>
      </c>
      <c r="N81" s="13"/>
      <c r="O81" s="13"/>
      <c r="P81" s="13"/>
      <c r="Q81" s="4"/>
      <c r="R81" s="14"/>
      <c r="S81" s="4"/>
    </row>
    <row r="82" spans="1:19" ht="12.75">
      <c r="A82" s="28">
        <v>35101</v>
      </c>
      <c r="B82" s="21" t="s">
        <v>83</v>
      </c>
      <c r="C82" s="21"/>
      <c r="D82" s="21"/>
      <c r="E82" s="21"/>
      <c r="F82" s="105">
        <v>237939.75</v>
      </c>
      <c r="G82" s="98"/>
      <c r="H82" s="99">
        <v>260509.93</v>
      </c>
      <c r="I82" s="42" t="s">
        <v>29</v>
      </c>
      <c r="J82" s="98">
        <f t="shared" si="0"/>
        <v>260509.93</v>
      </c>
      <c r="K82" s="42" t="s">
        <v>30</v>
      </c>
      <c r="L82" s="99">
        <v>122492.58</v>
      </c>
      <c r="M82" s="14">
        <v>80047.55</v>
      </c>
      <c r="N82" s="14"/>
      <c r="O82" s="14"/>
      <c r="P82" s="14"/>
      <c r="Q82" s="4" t="s">
        <v>33</v>
      </c>
      <c r="R82" s="14"/>
      <c r="S82" s="4" t="s">
        <v>34</v>
      </c>
    </row>
    <row r="83" spans="1:19" ht="12.75" hidden="1">
      <c r="A83" s="28">
        <v>35103</v>
      </c>
      <c r="B83" s="21" t="s">
        <v>84</v>
      </c>
      <c r="C83" s="21"/>
      <c r="D83" s="21"/>
      <c r="E83" s="21"/>
      <c r="F83" s="105"/>
      <c r="G83" s="98"/>
      <c r="H83" s="99"/>
      <c r="I83" s="42" t="s">
        <v>29</v>
      </c>
      <c r="J83" s="98">
        <f t="shared" si="0"/>
        <v>0</v>
      </c>
      <c r="K83" s="42" t="s">
        <v>30</v>
      </c>
      <c r="L83" s="99"/>
      <c r="M83" s="14"/>
      <c r="N83" s="14"/>
      <c r="O83" s="14"/>
      <c r="P83" s="14"/>
      <c r="Q83" s="4" t="s">
        <v>33</v>
      </c>
      <c r="R83" s="14"/>
      <c r="S83" s="4" t="s">
        <v>34</v>
      </c>
    </row>
    <row r="84" spans="1:19" ht="12.75" hidden="1">
      <c r="A84" s="28">
        <v>35201</v>
      </c>
      <c r="B84" s="21" t="s">
        <v>85</v>
      </c>
      <c r="C84" s="21"/>
      <c r="D84" s="21"/>
      <c r="E84" s="21"/>
      <c r="F84" s="105"/>
      <c r="G84" s="98"/>
      <c r="H84" s="99"/>
      <c r="I84" s="42" t="s">
        <v>29</v>
      </c>
      <c r="J84" s="98">
        <f t="shared" si="0"/>
        <v>0</v>
      </c>
      <c r="K84" s="42" t="s">
        <v>30</v>
      </c>
      <c r="L84" s="99"/>
      <c r="M84" s="14"/>
      <c r="N84" s="14"/>
      <c r="O84" s="14"/>
      <c r="P84" s="14"/>
      <c r="Q84" s="4" t="s">
        <v>33</v>
      </c>
      <c r="R84" s="14"/>
      <c r="S84" s="4" t="s">
        <v>34</v>
      </c>
    </row>
    <row r="85" spans="1:19" ht="12.75" hidden="1">
      <c r="A85" s="28">
        <v>35202</v>
      </c>
      <c r="B85" s="21" t="s">
        <v>85</v>
      </c>
      <c r="C85" s="21"/>
      <c r="D85" s="21"/>
      <c r="E85" s="21"/>
      <c r="F85" s="105"/>
      <c r="G85" s="98"/>
      <c r="H85" s="99"/>
      <c r="I85" s="42" t="s">
        <v>29</v>
      </c>
      <c r="J85" s="98">
        <f t="shared" si="0"/>
        <v>0</v>
      </c>
      <c r="K85" s="42" t="s">
        <v>30</v>
      </c>
      <c r="L85" s="99"/>
      <c r="M85" s="14"/>
      <c r="N85" s="14"/>
      <c r="O85" s="14"/>
      <c r="P85" s="14"/>
      <c r="Q85" s="4" t="s">
        <v>33</v>
      </c>
      <c r="R85" s="14"/>
      <c r="S85" s="4" t="s">
        <v>34</v>
      </c>
    </row>
    <row r="86" spans="1:19" ht="12.75" hidden="1">
      <c r="A86" s="28" t="s">
        <v>86</v>
      </c>
      <c r="B86" s="21" t="s">
        <v>86</v>
      </c>
      <c r="C86" s="21"/>
      <c r="D86" s="21"/>
      <c r="E86" s="21"/>
      <c r="F86" s="105"/>
      <c r="G86" s="98"/>
      <c r="H86" s="99"/>
      <c r="I86" s="42" t="s">
        <v>29</v>
      </c>
      <c r="J86" s="98">
        <f t="shared" si="0"/>
        <v>0</v>
      </c>
      <c r="K86" s="42" t="s">
        <v>30</v>
      </c>
      <c r="L86" s="99"/>
      <c r="M86" s="14"/>
      <c r="N86" s="14"/>
      <c r="O86" s="14"/>
      <c r="P86" s="14"/>
      <c r="Q86" s="4" t="s">
        <v>33</v>
      </c>
      <c r="R86" s="14"/>
      <c r="S86" s="4" t="s">
        <v>34</v>
      </c>
    </row>
    <row r="87" spans="1:19" ht="12.75" hidden="1">
      <c r="A87" s="28">
        <v>35301</v>
      </c>
      <c r="B87" s="21" t="s">
        <v>87</v>
      </c>
      <c r="C87" s="21"/>
      <c r="D87" s="21"/>
      <c r="E87" s="21"/>
      <c r="F87" s="105"/>
      <c r="G87" s="98"/>
      <c r="H87" s="99"/>
      <c r="I87" s="42" t="s">
        <v>29</v>
      </c>
      <c r="J87" s="98">
        <f t="shared" si="0"/>
        <v>0</v>
      </c>
      <c r="K87" s="42" t="s">
        <v>30</v>
      </c>
      <c r="L87" s="99"/>
      <c r="M87" s="14"/>
      <c r="N87" s="14"/>
      <c r="O87" s="14"/>
      <c r="P87" s="14"/>
      <c r="Q87" s="4" t="s">
        <v>33</v>
      </c>
      <c r="R87" s="14"/>
      <c r="S87" s="4" t="s">
        <v>34</v>
      </c>
    </row>
    <row r="88" spans="1:19" ht="12.75" hidden="1">
      <c r="A88" s="28">
        <v>35302</v>
      </c>
      <c r="B88" s="21" t="s">
        <v>88</v>
      </c>
      <c r="C88" s="21"/>
      <c r="D88" s="21"/>
      <c r="E88" s="21"/>
      <c r="F88" s="105"/>
      <c r="G88" s="98"/>
      <c r="H88" s="99"/>
      <c r="I88" s="42" t="s">
        <v>29</v>
      </c>
      <c r="J88" s="98">
        <f t="shared" si="0"/>
        <v>0</v>
      </c>
      <c r="K88" s="42" t="s">
        <v>30</v>
      </c>
      <c r="L88" s="99"/>
      <c r="M88" s="14"/>
      <c r="N88" s="14"/>
      <c r="O88" s="14"/>
      <c r="P88" s="14"/>
      <c r="Q88" s="4" t="s">
        <v>33</v>
      </c>
      <c r="R88" s="14"/>
      <c r="S88" s="4" t="s">
        <v>34</v>
      </c>
    </row>
    <row r="89" spans="1:19" ht="12.75">
      <c r="A89" s="28">
        <v>35201</v>
      </c>
      <c r="B89" s="21" t="s">
        <v>85</v>
      </c>
      <c r="C89" s="21"/>
      <c r="D89" s="21"/>
      <c r="E89" s="21"/>
      <c r="F89" s="105">
        <v>4651.99</v>
      </c>
      <c r="G89" s="98"/>
      <c r="H89" s="99">
        <v>13920</v>
      </c>
      <c r="I89" s="42" t="s">
        <v>29</v>
      </c>
      <c r="J89" s="98">
        <f t="shared" si="0"/>
        <v>13920</v>
      </c>
      <c r="K89" s="42" t="s">
        <v>30</v>
      </c>
      <c r="L89" s="99">
        <v>13920</v>
      </c>
      <c r="M89" s="14">
        <v>27260</v>
      </c>
      <c r="N89" s="14"/>
      <c r="O89" s="14"/>
      <c r="P89" s="14"/>
      <c r="Q89" s="4" t="s">
        <v>33</v>
      </c>
      <c r="R89" s="14"/>
      <c r="S89" s="4"/>
    </row>
    <row r="90" spans="1:19" ht="12.75">
      <c r="A90" s="28">
        <v>35202</v>
      </c>
      <c r="B90" s="21" t="s">
        <v>85</v>
      </c>
      <c r="C90" s="21"/>
      <c r="D90" s="21"/>
      <c r="E90" s="21"/>
      <c r="F90" s="105">
        <v>82421.96</v>
      </c>
      <c r="G90" s="98"/>
      <c r="H90" s="99">
        <v>74701.97</v>
      </c>
      <c r="I90" s="42" t="s">
        <v>29</v>
      </c>
      <c r="J90" s="98">
        <f t="shared" si="0"/>
        <v>74701.97</v>
      </c>
      <c r="K90" s="42" t="s">
        <v>30</v>
      </c>
      <c r="L90" s="99">
        <v>0</v>
      </c>
      <c r="M90" s="14"/>
      <c r="N90" s="14"/>
      <c r="O90" s="14"/>
      <c r="P90" s="14"/>
      <c r="Q90" s="4"/>
      <c r="R90" s="14"/>
      <c r="S90" s="4"/>
    </row>
    <row r="91" spans="1:19" ht="12.75">
      <c r="A91" s="28">
        <v>35300</v>
      </c>
      <c r="B91" s="21" t="s">
        <v>156</v>
      </c>
      <c r="C91" s="21"/>
      <c r="D91" s="21"/>
      <c r="E91" s="21"/>
      <c r="F91" s="105">
        <v>135431.9</v>
      </c>
      <c r="G91" s="98"/>
      <c r="H91" s="99">
        <v>135431.9</v>
      </c>
      <c r="I91" s="42" t="s">
        <v>29</v>
      </c>
      <c r="J91" s="98">
        <f>H91</f>
        <v>135431.9</v>
      </c>
      <c r="K91" s="42" t="s">
        <v>30</v>
      </c>
      <c r="L91" s="99">
        <v>0</v>
      </c>
      <c r="M91" s="14"/>
      <c r="N91" s="14"/>
      <c r="O91" s="14"/>
      <c r="P91" s="14"/>
      <c r="Q91" s="4"/>
      <c r="R91" s="14"/>
      <c r="S91" s="4"/>
    </row>
    <row r="92" spans="1:19" ht="12.75">
      <c r="A92" s="28">
        <v>35301</v>
      </c>
      <c r="B92" s="21" t="s">
        <v>87</v>
      </c>
      <c r="C92" s="21"/>
      <c r="D92" s="21"/>
      <c r="E92" s="21"/>
      <c r="F92" s="105">
        <v>2700.26</v>
      </c>
      <c r="G92" s="98"/>
      <c r="H92" s="99">
        <v>2700.26</v>
      </c>
      <c r="I92" s="42" t="s">
        <v>29</v>
      </c>
      <c r="J92" s="98">
        <f>H92</f>
        <v>2700.26</v>
      </c>
      <c r="K92" s="42" t="s">
        <v>30</v>
      </c>
      <c r="L92" s="99">
        <v>0</v>
      </c>
      <c r="M92" s="14">
        <v>28182.2</v>
      </c>
      <c r="N92" s="14"/>
      <c r="O92" s="14"/>
      <c r="P92" s="14"/>
      <c r="Q92" s="4"/>
      <c r="R92" s="14"/>
      <c r="S92" s="4"/>
    </row>
    <row r="93" spans="1:19" ht="12.75">
      <c r="A93" s="28">
        <v>35302</v>
      </c>
      <c r="B93" s="21" t="s">
        <v>157</v>
      </c>
      <c r="C93" s="21"/>
      <c r="D93" s="21"/>
      <c r="E93" s="21"/>
      <c r="F93" s="105">
        <v>132731.64</v>
      </c>
      <c r="G93" s="98"/>
      <c r="H93" s="99">
        <v>132731.64</v>
      </c>
      <c r="I93" s="42" t="s">
        <v>29</v>
      </c>
      <c r="J93" s="98">
        <f>H93</f>
        <v>132731.64</v>
      </c>
      <c r="K93" s="42" t="s">
        <v>30</v>
      </c>
      <c r="L93" s="99">
        <v>0</v>
      </c>
      <c r="M93" s="14"/>
      <c r="N93" s="14"/>
      <c r="O93" s="14"/>
      <c r="P93" s="14"/>
      <c r="Q93" s="4"/>
      <c r="R93" s="14"/>
      <c r="S93" s="4"/>
    </row>
    <row r="94" spans="1:19" ht="12.75">
      <c r="A94" s="28">
        <v>35501</v>
      </c>
      <c r="B94" s="21" t="s">
        <v>89</v>
      </c>
      <c r="C94" s="21"/>
      <c r="D94" s="21"/>
      <c r="E94" s="21"/>
      <c r="F94" s="105">
        <v>77323.45</v>
      </c>
      <c r="G94" s="98"/>
      <c r="H94" s="99">
        <v>77323.45</v>
      </c>
      <c r="I94" s="42" t="s">
        <v>29</v>
      </c>
      <c r="J94" s="98">
        <f aca="true" t="shared" si="1" ref="J94:J127">H94</f>
        <v>77323.45</v>
      </c>
      <c r="K94" s="42" t="s">
        <v>30</v>
      </c>
      <c r="L94" s="99">
        <v>11194</v>
      </c>
      <c r="M94" s="14"/>
      <c r="N94" s="14"/>
      <c r="O94" s="14"/>
      <c r="P94" s="14"/>
      <c r="Q94" s="4" t="s">
        <v>33</v>
      </c>
      <c r="R94" s="14"/>
      <c r="S94" s="4" t="s">
        <v>34</v>
      </c>
    </row>
    <row r="95" spans="1:19" ht="12.75" hidden="1">
      <c r="A95" s="28">
        <v>35701</v>
      </c>
      <c r="B95" s="21" t="s">
        <v>90</v>
      </c>
      <c r="C95" s="21"/>
      <c r="D95" s="21"/>
      <c r="E95" s="21"/>
      <c r="F95" s="105"/>
      <c r="G95" s="98"/>
      <c r="H95" s="99"/>
      <c r="I95" s="42" t="s">
        <v>29</v>
      </c>
      <c r="J95" s="98">
        <f t="shared" si="1"/>
        <v>0</v>
      </c>
      <c r="K95" s="42" t="s">
        <v>30</v>
      </c>
      <c r="L95" s="99"/>
      <c r="M95" s="14"/>
      <c r="N95" s="14"/>
      <c r="O95" s="14"/>
      <c r="P95" s="14"/>
      <c r="Q95" s="4" t="s">
        <v>33</v>
      </c>
      <c r="R95" s="14"/>
      <c r="S95" s="4" t="s">
        <v>34</v>
      </c>
    </row>
    <row r="96" spans="1:19" ht="12.75">
      <c r="A96" s="28">
        <v>35701</v>
      </c>
      <c r="B96" s="21" t="s">
        <v>90</v>
      </c>
      <c r="C96" s="21"/>
      <c r="D96" s="21"/>
      <c r="E96" s="21"/>
      <c r="F96" s="105">
        <v>26211.06</v>
      </c>
      <c r="G96" s="98"/>
      <c r="H96" s="99">
        <v>24574.71</v>
      </c>
      <c r="I96" s="42" t="s">
        <v>29</v>
      </c>
      <c r="J96" s="98">
        <f t="shared" si="1"/>
        <v>24574.71</v>
      </c>
      <c r="K96" s="42" t="s">
        <v>30</v>
      </c>
      <c r="L96" s="99">
        <v>0</v>
      </c>
      <c r="M96" s="14">
        <v>77386.95</v>
      </c>
      <c r="N96" s="14"/>
      <c r="O96" s="14"/>
      <c r="P96" s="14"/>
      <c r="Q96" s="4" t="s">
        <v>33</v>
      </c>
      <c r="R96" s="14"/>
      <c r="S96" s="4"/>
    </row>
    <row r="97" spans="1:19" ht="12.75">
      <c r="A97" s="28">
        <v>35801</v>
      </c>
      <c r="B97" s="21" t="s">
        <v>91</v>
      </c>
      <c r="C97" s="21"/>
      <c r="D97" s="21"/>
      <c r="E97" s="21"/>
      <c r="F97" s="105">
        <v>284356.75</v>
      </c>
      <c r="G97" s="98"/>
      <c r="H97" s="99">
        <v>310660.38</v>
      </c>
      <c r="I97" s="42" t="s">
        <v>29</v>
      </c>
      <c r="J97" s="98">
        <f t="shared" si="1"/>
        <v>310660.38</v>
      </c>
      <c r="K97" s="42" t="s">
        <v>30</v>
      </c>
      <c r="L97" s="99">
        <v>72060.17</v>
      </c>
      <c r="M97" s="14">
        <v>203094.97</v>
      </c>
      <c r="N97" s="14"/>
      <c r="O97" s="14"/>
      <c r="P97" s="14"/>
      <c r="Q97" s="4" t="s">
        <v>33</v>
      </c>
      <c r="R97" s="14"/>
      <c r="S97" s="4" t="s">
        <v>34</v>
      </c>
    </row>
    <row r="98" spans="1:19" ht="12.75" hidden="1">
      <c r="A98" s="28">
        <v>35901</v>
      </c>
      <c r="B98" s="21" t="s">
        <v>92</v>
      </c>
      <c r="C98" s="21"/>
      <c r="D98" s="21"/>
      <c r="E98" s="21"/>
      <c r="F98" s="105"/>
      <c r="G98" s="98"/>
      <c r="H98" s="99"/>
      <c r="I98" s="42" t="s">
        <v>29</v>
      </c>
      <c r="J98" s="98">
        <f t="shared" si="1"/>
        <v>0</v>
      </c>
      <c r="K98" s="42" t="s">
        <v>30</v>
      </c>
      <c r="L98" s="99"/>
      <c r="M98" s="14"/>
      <c r="N98" s="14"/>
      <c r="O98" s="14"/>
      <c r="P98" s="14"/>
      <c r="Q98" s="4" t="s">
        <v>33</v>
      </c>
      <c r="R98" s="14"/>
      <c r="S98" s="4" t="s">
        <v>34</v>
      </c>
    </row>
    <row r="99" spans="1:19" ht="12.75" hidden="1">
      <c r="A99" s="29">
        <v>36000</v>
      </c>
      <c r="B99" s="22" t="s">
        <v>93</v>
      </c>
      <c r="C99" s="22"/>
      <c r="D99" s="22"/>
      <c r="E99" s="22"/>
      <c r="F99" s="106"/>
      <c r="G99" s="98"/>
      <c r="H99" s="99"/>
      <c r="I99" s="42" t="s">
        <v>29</v>
      </c>
      <c r="J99" s="98">
        <f t="shared" si="1"/>
        <v>0</v>
      </c>
      <c r="K99" s="42" t="s">
        <v>30</v>
      </c>
      <c r="L99" s="99"/>
      <c r="M99" s="13"/>
      <c r="N99" s="13"/>
      <c r="O99" s="13"/>
      <c r="P99" s="14"/>
      <c r="Q99" s="4"/>
      <c r="R99" s="14"/>
      <c r="S99" s="4"/>
    </row>
    <row r="100" spans="1:19" ht="12.75" hidden="1">
      <c r="A100" s="28">
        <v>36101</v>
      </c>
      <c r="B100" s="21" t="s">
        <v>94</v>
      </c>
      <c r="C100" s="21"/>
      <c r="D100" s="21"/>
      <c r="E100" s="21"/>
      <c r="F100" s="105"/>
      <c r="G100" s="98"/>
      <c r="H100" s="99"/>
      <c r="I100" s="42" t="s">
        <v>29</v>
      </c>
      <c r="J100" s="98">
        <f t="shared" si="1"/>
        <v>0</v>
      </c>
      <c r="K100" s="42" t="s">
        <v>30</v>
      </c>
      <c r="L100" s="99"/>
      <c r="M100" s="14"/>
      <c r="N100" s="14"/>
      <c r="O100" s="14"/>
      <c r="P100" s="14"/>
      <c r="Q100" s="4" t="s">
        <v>33</v>
      </c>
      <c r="R100" s="14"/>
      <c r="S100" s="4" t="s">
        <v>34</v>
      </c>
    </row>
    <row r="101" spans="1:19" ht="12.75" hidden="1">
      <c r="A101" s="28">
        <v>36401</v>
      </c>
      <c r="B101" s="21" t="s">
        <v>95</v>
      </c>
      <c r="C101" s="21"/>
      <c r="D101" s="21"/>
      <c r="E101" s="21"/>
      <c r="F101" s="105"/>
      <c r="G101" s="98"/>
      <c r="H101" s="99"/>
      <c r="I101" s="42" t="s">
        <v>29</v>
      </c>
      <c r="J101" s="98">
        <f t="shared" si="1"/>
        <v>0</v>
      </c>
      <c r="K101" s="42"/>
      <c r="L101" s="99"/>
      <c r="M101" s="14"/>
      <c r="N101" s="14"/>
      <c r="O101" s="14"/>
      <c r="P101" s="14"/>
      <c r="Q101" s="4" t="s">
        <v>33</v>
      </c>
      <c r="R101" s="14"/>
      <c r="S101" s="4" t="s">
        <v>34</v>
      </c>
    </row>
    <row r="102" spans="1:19" ht="12.75">
      <c r="A102" s="83">
        <v>36000</v>
      </c>
      <c r="B102" s="84" t="s">
        <v>93</v>
      </c>
      <c r="C102" s="84"/>
      <c r="D102" s="84"/>
      <c r="E102" s="84"/>
      <c r="F102" s="107">
        <v>16490.26</v>
      </c>
      <c r="G102" s="103"/>
      <c r="H102" s="103">
        <v>16490.26</v>
      </c>
      <c r="I102" s="42" t="s">
        <v>29</v>
      </c>
      <c r="J102" s="98">
        <f t="shared" si="1"/>
        <v>16490.26</v>
      </c>
      <c r="K102" s="42" t="s">
        <v>30</v>
      </c>
      <c r="L102" s="98">
        <v>0</v>
      </c>
      <c r="M102" s="14">
        <v>1856</v>
      </c>
      <c r="N102" s="14"/>
      <c r="O102" s="14"/>
      <c r="P102" s="14"/>
      <c r="Q102" s="4" t="s">
        <v>33</v>
      </c>
      <c r="R102" s="14"/>
      <c r="S102" s="4" t="s">
        <v>34</v>
      </c>
    </row>
    <row r="103" spans="1:19" ht="12.75">
      <c r="A103" s="28">
        <v>36101</v>
      </c>
      <c r="B103" s="21" t="s">
        <v>94</v>
      </c>
      <c r="C103" s="21"/>
      <c r="D103" s="21"/>
      <c r="E103" s="21"/>
      <c r="F103" s="105">
        <v>6490.26</v>
      </c>
      <c r="G103" s="98"/>
      <c r="H103" s="99">
        <v>6490.26</v>
      </c>
      <c r="I103" s="42" t="s">
        <v>29</v>
      </c>
      <c r="J103" s="98">
        <f t="shared" si="1"/>
        <v>6490.26</v>
      </c>
      <c r="K103" s="42" t="s">
        <v>30</v>
      </c>
      <c r="L103" s="99">
        <v>0</v>
      </c>
      <c r="M103" s="14"/>
      <c r="N103" s="14"/>
      <c r="O103" s="14"/>
      <c r="P103" s="14"/>
      <c r="Q103" s="4" t="s">
        <v>33</v>
      </c>
      <c r="R103" s="14"/>
      <c r="S103" s="4" t="s">
        <v>34</v>
      </c>
    </row>
    <row r="104" spans="1:19" ht="12.75">
      <c r="A104" s="28">
        <v>36201</v>
      </c>
      <c r="B104" s="21" t="s">
        <v>94</v>
      </c>
      <c r="C104" s="21"/>
      <c r="D104" s="21"/>
      <c r="E104" s="21"/>
      <c r="F104" s="105">
        <v>10000</v>
      </c>
      <c r="G104" s="98"/>
      <c r="H104" s="99">
        <v>10000</v>
      </c>
      <c r="I104" s="42" t="s">
        <v>29</v>
      </c>
      <c r="J104" s="98">
        <f t="shared" si="1"/>
        <v>10000</v>
      </c>
      <c r="K104" s="42" t="s">
        <v>30</v>
      </c>
      <c r="L104" s="99">
        <v>0</v>
      </c>
      <c r="M104" s="14">
        <v>1856</v>
      </c>
      <c r="N104" s="14"/>
      <c r="O104" s="14"/>
      <c r="P104" s="14"/>
      <c r="Q104" s="4"/>
      <c r="R104" s="14"/>
      <c r="S104" s="4"/>
    </row>
    <row r="105" spans="1:19" ht="12.75">
      <c r="A105" s="29">
        <v>37000</v>
      </c>
      <c r="B105" s="22" t="s">
        <v>96</v>
      </c>
      <c r="C105" s="22"/>
      <c r="D105" s="22"/>
      <c r="E105" s="22"/>
      <c r="F105" s="106">
        <v>408069.3</v>
      </c>
      <c r="G105" s="98"/>
      <c r="H105" s="98">
        <v>434273.46</v>
      </c>
      <c r="I105" s="42" t="s">
        <v>29</v>
      </c>
      <c r="J105" s="98">
        <f t="shared" si="1"/>
        <v>434273.46</v>
      </c>
      <c r="K105" s="42" t="s">
        <v>30</v>
      </c>
      <c r="L105" s="98">
        <v>49440</v>
      </c>
      <c r="M105" s="13">
        <v>171136</v>
      </c>
      <c r="N105" s="13"/>
      <c r="O105" s="13"/>
      <c r="P105" s="13"/>
      <c r="Q105" s="4"/>
      <c r="R105" s="14"/>
      <c r="S105" s="4" t="s">
        <v>34</v>
      </c>
    </row>
    <row r="106" spans="1:19" ht="12.75">
      <c r="A106" s="28">
        <v>37101</v>
      </c>
      <c r="B106" s="21" t="s">
        <v>97</v>
      </c>
      <c r="C106" s="21"/>
      <c r="D106" s="21"/>
      <c r="E106" s="21"/>
      <c r="F106" s="105">
        <v>100789.31</v>
      </c>
      <c r="G106" s="98"/>
      <c r="H106" s="99">
        <v>115076.96</v>
      </c>
      <c r="I106" s="42" t="s">
        <v>29</v>
      </c>
      <c r="J106" s="98">
        <f t="shared" si="1"/>
        <v>115076.96</v>
      </c>
      <c r="K106" s="42" t="s">
        <v>30</v>
      </c>
      <c r="L106" s="99">
        <v>19600</v>
      </c>
      <c r="M106" s="14">
        <v>106236</v>
      </c>
      <c r="N106" s="14"/>
      <c r="O106" s="14"/>
      <c r="P106" s="14"/>
      <c r="Q106" s="4" t="s">
        <v>33</v>
      </c>
      <c r="R106" s="14"/>
      <c r="S106" s="4" t="s">
        <v>34</v>
      </c>
    </row>
    <row r="107" spans="1:19" ht="12.75">
      <c r="A107" s="28">
        <v>37104</v>
      </c>
      <c r="B107" s="21" t="s">
        <v>139</v>
      </c>
      <c r="C107" s="21"/>
      <c r="D107" s="21"/>
      <c r="E107" s="21"/>
      <c r="F107" s="105"/>
      <c r="G107" s="98"/>
      <c r="H107" s="99"/>
      <c r="I107" s="82" t="s">
        <v>29</v>
      </c>
      <c r="J107" s="98">
        <f t="shared" si="1"/>
        <v>0</v>
      </c>
      <c r="K107" s="42" t="s">
        <v>30</v>
      </c>
      <c r="L107" s="99">
        <v>0</v>
      </c>
      <c r="M107" s="14">
        <v>32550</v>
      </c>
      <c r="N107" s="14"/>
      <c r="O107" s="14"/>
      <c r="P107" s="14"/>
      <c r="Q107" s="4" t="s">
        <v>33</v>
      </c>
      <c r="R107" s="14"/>
      <c r="S107" s="4" t="s">
        <v>34</v>
      </c>
    </row>
    <row r="108" spans="1:19" ht="12.75">
      <c r="A108" s="28">
        <v>37201</v>
      </c>
      <c r="B108" s="21" t="s">
        <v>98</v>
      </c>
      <c r="C108" s="21"/>
      <c r="D108" s="21"/>
      <c r="E108" s="21"/>
      <c r="F108" s="105"/>
      <c r="G108" s="98"/>
      <c r="H108" s="99"/>
      <c r="I108" s="82" t="s">
        <v>29</v>
      </c>
      <c r="J108" s="98">
        <f t="shared" si="1"/>
        <v>0</v>
      </c>
      <c r="K108" s="42" t="s">
        <v>30</v>
      </c>
      <c r="L108" s="99">
        <v>0</v>
      </c>
      <c r="M108" s="14"/>
      <c r="N108" s="14"/>
      <c r="O108" s="14"/>
      <c r="P108" s="14"/>
      <c r="Q108" s="4" t="s">
        <v>33</v>
      </c>
      <c r="R108" s="14"/>
      <c r="S108" s="4" t="s">
        <v>34</v>
      </c>
    </row>
    <row r="109" spans="1:19" ht="12.75">
      <c r="A109" s="28">
        <v>37500</v>
      </c>
      <c r="B109" s="21" t="s">
        <v>99</v>
      </c>
      <c r="C109" s="21"/>
      <c r="D109" s="21"/>
      <c r="E109" s="21"/>
      <c r="F109" s="105">
        <v>290636.79</v>
      </c>
      <c r="G109" s="98"/>
      <c r="H109" s="99">
        <v>302553.3</v>
      </c>
      <c r="I109" s="82" t="s">
        <v>29</v>
      </c>
      <c r="J109" s="98">
        <f t="shared" si="1"/>
        <v>302553.3</v>
      </c>
      <c r="K109" s="42" t="s">
        <v>30</v>
      </c>
      <c r="L109" s="99">
        <v>22500</v>
      </c>
      <c r="M109" s="14"/>
      <c r="N109" s="14"/>
      <c r="O109" s="14"/>
      <c r="P109" s="14"/>
      <c r="Q109" s="4"/>
      <c r="R109" s="14"/>
      <c r="S109" s="4"/>
    </row>
    <row r="110" spans="1:19" ht="12.75">
      <c r="A110" s="28">
        <v>37501</v>
      </c>
      <c r="B110" s="21" t="s">
        <v>99</v>
      </c>
      <c r="C110" s="21"/>
      <c r="D110" s="21"/>
      <c r="E110" s="21"/>
      <c r="F110" s="105">
        <v>147745.43</v>
      </c>
      <c r="G110" s="98"/>
      <c r="H110" s="99">
        <v>147161.93</v>
      </c>
      <c r="I110" s="42" t="s">
        <v>29</v>
      </c>
      <c r="J110" s="98">
        <f t="shared" si="1"/>
        <v>147161.93</v>
      </c>
      <c r="K110" s="42" t="s">
        <v>30</v>
      </c>
      <c r="L110" s="99">
        <v>950</v>
      </c>
      <c r="M110" s="14"/>
      <c r="N110" s="14"/>
      <c r="O110" s="14"/>
      <c r="P110" s="14"/>
      <c r="Q110" s="4" t="s">
        <v>33</v>
      </c>
      <c r="R110" s="14"/>
      <c r="S110" s="4" t="s">
        <v>34</v>
      </c>
    </row>
    <row r="111" spans="1:19" ht="12.75">
      <c r="A111" s="28">
        <v>37502</v>
      </c>
      <c r="B111" s="21" t="s">
        <v>100</v>
      </c>
      <c r="C111" s="21"/>
      <c r="D111" s="21"/>
      <c r="E111" s="21"/>
      <c r="F111" s="105">
        <v>142891.36</v>
      </c>
      <c r="G111" s="98"/>
      <c r="H111" s="99">
        <v>155391.37</v>
      </c>
      <c r="I111" s="42" t="s">
        <v>29</v>
      </c>
      <c r="J111" s="98">
        <f t="shared" si="1"/>
        <v>155391.37</v>
      </c>
      <c r="K111" s="42" t="s">
        <v>30</v>
      </c>
      <c r="L111" s="99">
        <v>21550</v>
      </c>
      <c r="M111" s="14">
        <v>32350</v>
      </c>
      <c r="N111" s="14"/>
      <c r="O111" s="14"/>
      <c r="P111" s="14"/>
      <c r="Q111" s="4" t="s">
        <v>33</v>
      </c>
      <c r="R111" s="14"/>
      <c r="S111" s="4" t="s">
        <v>34</v>
      </c>
    </row>
    <row r="112" spans="1:19" ht="12.75">
      <c r="A112" s="28">
        <v>37601</v>
      </c>
      <c r="B112" s="21" t="s">
        <v>101</v>
      </c>
      <c r="C112" s="21"/>
      <c r="D112" s="21"/>
      <c r="E112" s="21"/>
      <c r="F112" s="105">
        <v>16643.2</v>
      </c>
      <c r="G112" s="98"/>
      <c r="H112" s="99">
        <v>16643.2</v>
      </c>
      <c r="I112" s="42" t="s">
        <v>29</v>
      </c>
      <c r="J112" s="98">
        <f t="shared" si="1"/>
        <v>16643.2</v>
      </c>
      <c r="K112" s="42" t="s">
        <v>30</v>
      </c>
      <c r="L112" s="99">
        <v>7340</v>
      </c>
      <c r="M112" s="14"/>
      <c r="N112" s="14"/>
      <c r="O112" s="14"/>
      <c r="P112" s="14"/>
      <c r="Q112" s="4" t="s">
        <v>33</v>
      </c>
      <c r="R112" s="14"/>
      <c r="S112" s="4" t="s">
        <v>34</v>
      </c>
    </row>
    <row r="113" spans="1:19" ht="12.75">
      <c r="A113" s="28">
        <v>37901</v>
      </c>
      <c r="B113" s="21" t="s">
        <v>102</v>
      </c>
      <c r="C113" s="21"/>
      <c r="D113" s="21"/>
      <c r="E113" s="21"/>
      <c r="F113" s="105"/>
      <c r="G113" s="98"/>
      <c r="H113" s="99"/>
      <c r="I113" s="42" t="s">
        <v>29</v>
      </c>
      <c r="J113" s="98">
        <f t="shared" si="1"/>
        <v>0</v>
      </c>
      <c r="K113" s="42" t="s">
        <v>30</v>
      </c>
      <c r="L113" s="99">
        <v>0</v>
      </c>
      <c r="M113" s="14"/>
      <c r="N113" s="14"/>
      <c r="O113" s="14"/>
      <c r="P113" s="14"/>
      <c r="Q113" s="4" t="s">
        <v>33</v>
      </c>
      <c r="R113" s="14"/>
      <c r="S113" s="4" t="s">
        <v>34</v>
      </c>
    </row>
    <row r="114" spans="1:19" ht="12.75">
      <c r="A114" s="29">
        <v>38000</v>
      </c>
      <c r="B114" s="22" t="s">
        <v>103</v>
      </c>
      <c r="C114" s="22"/>
      <c r="D114" s="22"/>
      <c r="E114" s="22"/>
      <c r="F114" s="106">
        <v>143893.18</v>
      </c>
      <c r="G114" s="98"/>
      <c r="H114" s="98">
        <v>143893.18</v>
      </c>
      <c r="I114" s="42" t="s">
        <v>29</v>
      </c>
      <c r="J114" s="98">
        <f t="shared" si="1"/>
        <v>143893.18</v>
      </c>
      <c r="K114" s="42" t="s">
        <v>30</v>
      </c>
      <c r="L114" s="98">
        <v>71780.81</v>
      </c>
      <c r="M114" s="13">
        <v>122174.7</v>
      </c>
      <c r="N114" s="13"/>
      <c r="O114" s="13"/>
      <c r="P114" s="13"/>
      <c r="Q114" s="4"/>
      <c r="R114" s="13"/>
      <c r="S114" s="4" t="s">
        <v>34</v>
      </c>
    </row>
    <row r="115" spans="1:19" ht="12.75" hidden="1">
      <c r="A115" s="28" t="s">
        <v>104</v>
      </c>
      <c r="B115" s="21" t="s">
        <v>104</v>
      </c>
      <c r="C115" s="21"/>
      <c r="D115" s="21"/>
      <c r="E115" s="21"/>
      <c r="F115" s="105"/>
      <c r="G115" s="98"/>
      <c r="H115" s="99"/>
      <c r="I115" s="42" t="s">
        <v>29</v>
      </c>
      <c r="J115" s="98">
        <f t="shared" si="1"/>
        <v>0</v>
      </c>
      <c r="K115" s="42" t="s">
        <v>30</v>
      </c>
      <c r="L115" s="98"/>
      <c r="M115" s="13"/>
      <c r="N115" s="13"/>
      <c r="O115" s="13"/>
      <c r="P115" s="13"/>
      <c r="Q115" s="4" t="s">
        <v>33</v>
      </c>
      <c r="R115" s="14"/>
      <c r="S115" s="4" t="s">
        <v>34</v>
      </c>
    </row>
    <row r="116" spans="1:19" ht="12.75" hidden="1">
      <c r="A116" s="28">
        <v>38201</v>
      </c>
      <c r="B116" s="21" t="s">
        <v>105</v>
      </c>
      <c r="C116" s="21"/>
      <c r="D116" s="21"/>
      <c r="E116" s="21"/>
      <c r="F116" s="105"/>
      <c r="G116" s="98"/>
      <c r="H116" s="99"/>
      <c r="I116" s="42" t="s">
        <v>29</v>
      </c>
      <c r="J116" s="98">
        <f t="shared" si="1"/>
        <v>0</v>
      </c>
      <c r="K116" s="42" t="s">
        <v>30</v>
      </c>
      <c r="L116" s="98"/>
      <c r="M116" s="14"/>
      <c r="N116" s="14"/>
      <c r="O116" s="14"/>
      <c r="P116" s="13"/>
      <c r="Q116" s="4" t="s">
        <v>33</v>
      </c>
      <c r="R116" s="14"/>
      <c r="S116" s="4" t="s">
        <v>34</v>
      </c>
    </row>
    <row r="117" spans="1:19" ht="12.75">
      <c r="A117" s="28">
        <v>38101</v>
      </c>
      <c r="B117" s="21" t="s">
        <v>140</v>
      </c>
      <c r="C117" s="21"/>
      <c r="D117" s="21"/>
      <c r="E117" s="21"/>
      <c r="F117" s="105"/>
      <c r="G117" s="98"/>
      <c r="H117" s="99"/>
      <c r="I117" s="82" t="s">
        <v>29</v>
      </c>
      <c r="J117" s="98">
        <f t="shared" si="1"/>
        <v>0</v>
      </c>
      <c r="K117" s="42" t="s">
        <v>30</v>
      </c>
      <c r="L117" s="99">
        <v>0</v>
      </c>
      <c r="M117" s="14"/>
      <c r="N117" s="14"/>
      <c r="O117" s="14"/>
      <c r="P117" s="14"/>
      <c r="Q117" s="4" t="s">
        <v>33</v>
      </c>
      <c r="R117" s="14"/>
      <c r="S117" s="4" t="s">
        <v>34</v>
      </c>
    </row>
    <row r="118" spans="1:19" ht="12.75">
      <c r="A118" s="28">
        <v>38201</v>
      </c>
      <c r="B118" s="21" t="s">
        <v>105</v>
      </c>
      <c r="C118" s="21"/>
      <c r="D118" s="21"/>
      <c r="E118" s="21"/>
      <c r="F118" s="105"/>
      <c r="G118" s="98"/>
      <c r="H118" s="99"/>
      <c r="I118" s="42" t="s">
        <v>29</v>
      </c>
      <c r="J118" s="98">
        <f t="shared" si="1"/>
        <v>0</v>
      </c>
      <c r="K118" s="42" t="s">
        <v>30</v>
      </c>
      <c r="L118" s="99">
        <v>0</v>
      </c>
      <c r="M118" s="14"/>
      <c r="N118" s="14"/>
      <c r="O118" s="14"/>
      <c r="P118" s="14"/>
      <c r="Q118" s="4" t="s">
        <v>33</v>
      </c>
      <c r="R118" s="14"/>
      <c r="S118" s="4" t="s">
        <v>34</v>
      </c>
    </row>
    <row r="119" spans="1:19" ht="12.75">
      <c r="A119" s="28">
        <v>38301</v>
      </c>
      <c r="B119" s="21" t="s">
        <v>106</v>
      </c>
      <c r="C119" s="21"/>
      <c r="D119" s="21"/>
      <c r="E119" s="21"/>
      <c r="F119" s="105">
        <v>143893.18</v>
      </c>
      <c r="G119" s="98"/>
      <c r="H119" s="99">
        <v>143893.18</v>
      </c>
      <c r="I119" s="42" t="s">
        <v>29</v>
      </c>
      <c r="J119" s="98">
        <f t="shared" si="1"/>
        <v>143893.18</v>
      </c>
      <c r="K119" s="42" t="s">
        <v>30</v>
      </c>
      <c r="L119" s="99">
        <v>71780.81</v>
      </c>
      <c r="M119" s="14">
        <v>122174.7</v>
      </c>
      <c r="N119" s="14"/>
      <c r="O119" s="14"/>
      <c r="P119" s="14"/>
      <c r="Q119" s="4" t="s">
        <v>33</v>
      </c>
      <c r="R119" s="14"/>
      <c r="S119" s="4" t="s">
        <v>34</v>
      </c>
    </row>
    <row r="120" spans="1:19" ht="12.75">
      <c r="A120" s="29">
        <v>39000</v>
      </c>
      <c r="B120" s="22" t="s">
        <v>107</v>
      </c>
      <c r="C120" s="22"/>
      <c r="D120" s="22"/>
      <c r="E120" s="22"/>
      <c r="F120" s="106">
        <v>189590.39</v>
      </c>
      <c r="G120" s="98"/>
      <c r="H120" s="98">
        <v>189590.39</v>
      </c>
      <c r="I120" s="42" t="s">
        <v>29</v>
      </c>
      <c r="J120" s="98">
        <f t="shared" si="1"/>
        <v>189590.39</v>
      </c>
      <c r="K120" s="42" t="s">
        <v>30</v>
      </c>
      <c r="L120" s="98">
        <v>0</v>
      </c>
      <c r="M120" s="13"/>
      <c r="N120" s="13"/>
      <c r="O120" s="13"/>
      <c r="P120" s="13"/>
      <c r="Q120" s="4"/>
      <c r="R120" s="14"/>
      <c r="S120" s="4" t="s">
        <v>34</v>
      </c>
    </row>
    <row r="121" spans="1:19" ht="12.75">
      <c r="A121" s="28">
        <v>39200</v>
      </c>
      <c r="B121" s="21" t="s">
        <v>158</v>
      </c>
      <c r="C121" s="21"/>
      <c r="D121" s="21"/>
      <c r="E121" s="21"/>
      <c r="F121" s="105">
        <v>94669.36</v>
      </c>
      <c r="G121" s="99"/>
      <c r="H121" s="99">
        <v>94669.36</v>
      </c>
      <c r="I121" s="42" t="s">
        <v>29</v>
      </c>
      <c r="J121" s="98">
        <f>H121</f>
        <v>94669.36</v>
      </c>
      <c r="K121" s="42" t="s">
        <v>30</v>
      </c>
      <c r="L121" s="99">
        <v>0</v>
      </c>
      <c r="M121" s="13"/>
      <c r="N121" s="13"/>
      <c r="O121" s="13"/>
      <c r="P121" s="13"/>
      <c r="Q121" s="4"/>
      <c r="R121" s="14"/>
      <c r="S121" s="4"/>
    </row>
    <row r="122" spans="1:19" ht="12.75">
      <c r="A122" s="28">
        <v>39501</v>
      </c>
      <c r="B122" s="21" t="s">
        <v>141</v>
      </c>
      <c r="C122" s="22"/>
      <c r="D122" s="22"/>
      <c r="E122" s="22"/>
      <c r="F122" s="105"/>
      <c r="G122" s="99"/>
      <c r="H122" s="99"/>
      <c r="I122" s="82" t="s">
        <v>29</v>
      </c>
      <c r="J122" s="98">
        <f t="shared" si="1"/>
        <v>0</v>
      </c>
      <c r="K122" s="42" t="s">
        <v>30</v>
      </c>
      <c r="L122" s="99">
        <v>0</v>
      </c>
      <c r="M122" s="13"/>
      <c r="N122" s="13"/>
      <c r="O122" s="13"/>
      <c r="P122" s="14"/>
      <c r="Q122" s="4" t="s">
        <v>33</v>
      </c>
      <c r="R122" s="14"/>
      <c r="S122" s="4" t="s">
        <v>34</v>
      </c>
    </row>
    <row r="123" spans="1:19" ht="12.75">
      <c r="A123" s="28">
        <v>39601</v>
      </c>
      <c r="B123" s="21" t="s">
        <v>142</v>
      </c>
      <c r="C123" s="22"/>
      <c r="D123" s="22"/>
      <c r="E123" s="22"/>
      <c r="F123" s="105"/>
      <c r="G123" s="99"/>
      <c r="H123" s="99"/>
      <c r="I123" s="82" t="s">
        <v>29</v>
      </c>
      <c r="J123" s="98">
        <f t="shared" si="1"/>
        <v>0</v>
      </c>
      <c r="K123" s="42" t="s">
        <v>30</v>
      </c>
      <c r="L123" s="99">
        <v>0</v>
      </c>
      <c r="M123" s="13"/>
      <c r="N123" s="13"/>
      <c r="O123" s="13"/>
      <c r="P123" s="14"/>
      <c r="Q123" s="4" t="s">
        <v>33</v>
      </c>
      <c r="R123" s="14"/>
      <c r="S123" s="4" t="s">
        <v>34</v>
      </c>
    </row>
    <row r="124" spans="1:19" ht="12.75">
      <c r="A124" s="28">
        <v>39801</v>
      </c>
      <c r="B124" s="21" t="s">
        <v>134</v>
      </c>
      <c r="C124" s="21"/>
      <c r="D124" s="21"/>
      <c r="E124" s="21"/>
      <c r="F124" s="105">
        <v>94921.03</v>
      </c>
      <c r="G124" s="98"/>
      <c r="H124" s="99">
        <v>94921.03</v>
      </c>
      <c r="I124" s="42" t="s">
        <v>29</v>
      </c>
      <c r="J124" s="98">
        <f t="shared" si="1"/>
        <v>94921.03</v>
      </c>
      <c r="K124" s="42" t="s">
        <v>30</v>
      </c>
      <c r="L124" s="99">
        <v>0</v>
      </c>
      <c r="M124" s="14"/>
      <c r="N124" s="14"/>
      <c r="O124" s="14"/>
      <c r="P124" s="14"/>
      <c r="Q124" s="4" t="s">
        <v>33</v>
      </c>
      <c r="R124" s="14"/>
      <c r="S124" s="4" t="s">
        <v>34</v>
      </c>
    </row>
    <row r="125" spans="1:19" ht="12.75">
      <c r="A125" s="83">
        <v>4000</v>
      </c>
      <c r="B125" s="84" t="s">
        <v>108</v>
      </c>
      <c r="C125" s="33" t="s">
        <v>27</v>
      </c>
      <c r="D125" s="33"/>
      <c r="E125" s="33" t="s">
        <v>28</v>
      </c>
      <c r="F125" s="102">
        <v>667838.46</v>
      </c>
      <c r="G125" s="103"/>
      <c r="H125" s="103">
        <v>667838.46</v>
      </c>
      <c r="I125" s="42" t="s">
        <v>29</v>
      </c>
      <c r="J125" s="98">
        <f t="shared" si="1"/>
        <v>667838.46</v>
      </c>
      <c r="K125" s="42" t="s">
        <v>30</v>
      </c>
      <c r="L125" s="98">
        <v>0</v>
      </c>
      <c r="M125" s="13">
        <v>11368</v>
      </c>
      <c r="N125" s="13"/>
      <c r="O125" s="13"/>
      <c r="P125" s="13"/>
      <c r="Q125" s="4"/>
      <c r="R125" s="14"/>
      <c r="S125" s="4" t="s">
        <v>34</v>
      </c>
    </row>
    <row r="126" spans="1:19" ht="12.75">
      <c r="A126" s="28">
        <v>44105</v>
      </c>
      <c r="B126" s="21" t="s">
        <v>109</v>
      </c>
      <c r="C126" s="71"/>
      <c r="D126" s="71"/>
      <c r="E126" s="71"/>
      <c r="F126" s="108">
        <v>244544.68</v>
      </c>
      <c r="G126" s="98"/>
      <c r="H126" s="98">
        <v>244544.68</v>
      </c>
      <c r="I126" s="42" t="s">
        <v>29</v>
      </c>
      <c r="J126" s="98">
        <f t="shared" si="1"/>
        <v>244544.68</v>
      </c>
      <c r="K126" s="42" t="s">
        <v>30</v>
      </c>
      <c r="L126" s="99">
        <v>0</v>
      </c>
      <c r="M126" s="14"/>
      <c r="N126" s="14"/>
      <c r="O126" s="14"/>
      <c r="P126" s="14"/>
      <c r="Q126" s="4" t="s">
        <v>33</v>
      </c>
      <c r="R126" s="14"/>
      <c r="S126" s="4" t="s">
        <v>34</v>
      </c>
    </row>
    <row r="127" spans="1:19" ht="12.75">
      <c r="A127" s="28">
        <v>44203</v>
      </c>
      <c r="B127" s="21" t="s">
        <v>110</v>
      </c>
      <c r="C127" s="71"/>
      <c r="D127" s="71"/>
      <c r="E127" s="71"/>
      <c r="F127" s="108">
        <v>423293.78</v>
      </c>
      <c r="G127" s="99"/>
      <c r="H127" s="109">
        <v>423293.78</v>
      </c>
      <c r="I127" s="81" t="s">
        <v>29</v>
      </c>
      <c r="J127" s="98">
        <f t="shared" si="1"/>
        <v>423293.78</v>
      </c>
      <c r="K127" s="42" t="s">
        <v>30</v>
      </c>
      <c r="L127" s="99">
        <v>0</v>
      </c>
      <c r="M127" s="14">
        <v>11368</v>
      </c>
      <c r="N127" s="14"/>
      <c r="O127" s="14"/>
      <c r="P127" s="14"/>
      <c r="Q127" s="4" t="s">
        <v>33</v>
      </c>
      <c r="R127" s="14"/>
      <c r="S127" s="4" t="s">
        <v>34</v>
      </c>
    </row>
    <row r="128" spans="1:19" ht="12.75">
      <c r="A128" s="83"/>
      <c r="B128" s="84"/>
      <c r="C128" s="71"/>
      <c r="D128" s="71"/>
      <c r="E128" s="71"/>
      <c r="F128" s="110"/>
      <c r="G128" s="103"/>
      <c r="H128" s="103"/>
      <c r="I128" s="81"/>
      <c r="J128" s="15"/>
      <c r="K128" s="42"/>
      <c r="L128" s="100"/>
      <c r="M128" s="14"/>
      <c r="N128" s="14"/>
      <c r="O128" s="14"/>
      <c r="P128" s="13"/>
      <c r="Q128" s="4"/>
      <c r="R128" s="14"/>
      <c r="S128" s="4"/>
    </row>
    <row r="129" spans="1:19" ht="12.75" hidden="1">
      <c r="A129" s="29"/>
      <c r="B129" s="22"/>
      <c r="C129" s="71"/>
      <c r="D129" s="71"/>
      <c r="E129" s="71"/>
      <c r="F129" s="108"/>
      <c r="G129" s="99"/>
      <c r="H129" s="99"/>
      <c r="I129" s="81"/>
      <c r="J129" s="13"/>
      <c r="K129" s="42"/>
      <c r="L129" s="98"/>
      <c r="M129" s="13"/>
      <c r="N129" s="13"/>
      <c r="O129" s="13"/>
      <c r="P129" s="13"/>
      <c r="Q129" s="4"/>
      <c r="R129" s="14"/>
      <c r="S129" s="4"/>
    </row>
    <row r="130" spans="1:19" ht="12.75" hidden="1">
      <c r="A130" s="29"/>
      <c r="B130" s="22"/>
      <c r="C130" s="80"/>
      <c r="D130" s="80"/>
      <c r="E130" s="80"/>
      <c r="F130" s="110"/>
      <c r="G130" s="99"/>
      <c r="H130" s="99"/>
      <c r="I130" s="81"/>
      <c r="J130" s="14"/>
      <c r="K130" s="42"/>
      <c r="L130" s="98"/>
      <c r="M130" s="13"/>
      <c r="N130" s="13"/>
      <c r="O130" s="13"/>
      <c r="P130" s="13"/>
      <c r="Q130" s="4"/>
      <c r="R130" s="14"/>
      <c r="S130" s="4"/>
    </row>
    <row r="131" spans="1:19" ht="12.75" hidden="1">
      <c r="A131" s="28"/>
      <c r="B131" s="21"/>
      <c r="C131" s="80"/>
      <c r="D131" s="80"/>
      <c r="E131" s="80"/>
      <c r="F131" s="110"/>
      <c r="G131" s="98"/>
      <c r="H131" s="98"/>
      <c r="I131" s="81"/>
      <c r="J131" s="14"/>
      <c r="K131" s="42"/>
      <c r="L131" s="98"/>
      <c r="M131" s="14"/>
      <c r="N131" s="14"/>
      <c r="O131" s="14"/>
      <c r="P131" s="13"/>
      <c r="Q131" s="4"/>
      <c r="R131" s="14"/>
      <c r="S131" s="4"/>
    </row>
    <row r="132" spans="1:19" ht="12.75" hidden="1">
      <c r="A132" s="28"/>
      <c r="B132" s="21"/>
      <c r="C132" s="71"/>
      <c r="D132" s="71"/>
      <c r="E132" s="71"/>
      <c r="F132" s="108"/>
      <c r="G132" s="99"/>
      <c r="H132" s="99"/>
      <c r="I132" s="81"/>
      <c r="J132" s="14"/>
      <c r="K132" s="42"/>
      <c r="L132" s="98"/>
      <c r="M132" s="14"/>
      <c r="N132" s="14"/>
      <c r="O132" s="14"/>
      <c r="P132" s="13"/>
      <c r="Q132" s="4"/>
      <c r="R132" s="14"/>
      <c r="S132" s="4"/>
    </row>
    <row r="133" spans="1:19" ht="12.75" hidden="1">
      <c r="A133" s="28"/>
      <c r="B133" s="21"/>
      <c r="C133" s="71"/>
      <c r="D133" s="71"/>
      <c r="E133" s="71"/>
      <c r="F133" s="108"/>
      <c r="G133" s="99"/>
      <c r="H133" s="99"/>
      <c r="I133" s="81"/>
      <c r="J133" s="14"/>
      <c r="K133" s="42"/>
      <c r="L133" s="98"/>
      <c r="M133" s="14"/>
      <c r="N133" s="14"/>
      <c r="O133" s="14"/>
      <c r="P133" s="13"/>
      <c r="Q133" s="4"/>
      <c r="R133" s="14"/>
      <c r="S133" s="4"/>
    </row>
    <row r="134" spans="1:19" ht="12.75" hidden="1">
      <c r="A134" s="29"/>
      <c r="B134" s="22"/>
      <c r="C134" s="80"/>
      <c r="D134" s="80"/>
      <c r="E134" s="80"/>
      <c r="F134" s="110"/>
      <c r="G134" s="98"/>
      <c r="H134" s="98"/>
      <c r="I134" s="81"/>
      <c r="J134" s="13"/>
      <c r="K134" s="42"/>
      <c r="L134" s="98"/>
      <c r="M134" s="13"/>
      <c r="N134" s="13"/>
      <c r="O134" s="13"/>
      <c r="P134" s="13"/>
      <c r="Q134" s="4"/>
      <c r="R134" s="14"/>
      <c r="S134" s="4"/>
    </row>
    <row r="135" spans="1:19" ht="12.75" hidden="1">
      <c r="A135" s="28"/>
      <c r="B135" s="21"/>
      <c r="C135" s="71"/>
      <c r="D135" s="71"/>
      <c r="E135" s="71"/>
      <c r="F135" s="108"/>
      <c r="G135" s="99"/>
      <c r="H135" s="99"/>
      <c r="I135" s="81"/>
      <c r="J135" s="14"/>
      <c r="K135" s="42"/>
      <c r="L135" s="98"/>
      <c r="M135" s="14"/>
      <c r="N135" s="14"/>
      <c r="O135" s="14"/>
      <c r="P135" s="13"/>
      <c r="Q135" s="4"/>
      <c r="R135" s="14"/>
      <c r="S135" s="4"/>
    </row>
    <row r="136" spans="1:19" ht="12.75" hidden="1">
      <c r="A136" s="28"/>
      <c r="B136" s="21"/>
      <c r="C136" s="71"/>
      <c r="D136" s="71"/>
      <c r="E136" s="71"/>
      <c r="F136" s="108"/>
      <c r="G136" s="99"/>
      <c r="H136" s="99"/>
      <c r="I136" s="81"/>
      <c r="J136" s="14"/>
      <c r="K136" s="42"/>
      <c r="L136" s="98"/>
      <c r="M136" s="14"/>
      <c r="N136" s="14"/>
      <c r="O136" s="14"/>
      <c r="P136" s="13"/>
      <c r="Q136" s="4"/>
      <c r="R136" s="14"/>
      <c r="S136" s="4"/>
    </row>
    <row r="137" spans="1:19" ht="12.75" hidden="1">
      <c r="A137" s="29"/>
      <c r="B137" s="22"/>
      <c r="C137" s="71"/>
      <c r="D137" s="71"/>
      <c r="E137" s="71"/>
      <c r="F137" s="108"/>
      <c r="G137" s="99"/>
      <c r="H137" s="99"/>
      <c r="I137" s="81"/>
      <c r="J137" s="13"/>
      <c r="K137" s="42"/>
      <c r="L137" s="98"/>
      <c r="M137" s="13"/>
      <c r="N137" s="13"/>
      <c r="O137" s="13"/>
      <c r="P137" s="13"/>
      <c r="Q137" s="4"/>
      <c r="R137" s="14"/>
      <c r="S137" s="4"/>
    </row>
    <row r="138" spans="1:19" ht="12.75" hidden="1">
      <c r="A138" s="28"/>
      <c r="B138" s="21"/>
      <c r="C138" s="71"/>
      <c r="D138" s="71"/>
      <c r="E138" s="71"/>
      <c r="F138" s="108"/>
      <c r="G138" s="99"/>
      <c r="H138" s="99"/>
      <c r="I138" s="81"/>
      <c r="J138" s="14"/>
      <c r="K138" s="42"/>
      <c r="L138" s="98"/>
      <c r="M138" s="14"/>
      <c r="N138" s="14"/>
      <c r="O138" s="14"/>
      <c r="P138" s="13"/>
      <c r="Q138" s="4"/>
      <c r="R138" s="14"/>
      <c r="S138" s="4"/>
    </row>
    <row r="139" spans="1:19" ht="12.75" hidden="1">
      <c r="A139" s="28"/>
      <c r="B139" s="21"/>
      <c r="C139" s="71"/>
      <c r="D139" s="71"/>
      <c r="E139" s="71"/>
      <c r="F139" s="108"/>
      <c r="G139" s="99"/>
      <c r="H139" s="99"/>
      <c r="I139" s="81"/>
      <c r="J139" s="14"/>
      <c r="K139" s="42"/>
      <c r="L139" s="98"/>
      <c r="M139" s="14"/>
      <c r="N139" s="14"/>
      <c r="O139" s="14"/>
      <c r="P139" s="13"/>
      <c r="Q139" s="4"/>
      <c r="R139" s="14"/>
      <c r="S139" s="4"/>
    </row>
    <row r="140" spans="1:19" ht="12.75" hidden="1">
      <c r="A140" s="28"/>
      <c r="B140" s="21"/>
      <c r="C140" s="71"/>
      <c r="D140" s="71"/>
      <c r="E140" s="71"/>
      <c r="F140" s="108"/>
      <c r="G140" s="99"/>
      <c r="H140" s="99"/>
      <c r="I140" s="81"/>
      <c r="J140" s="14"/>
      <c r="K140" s="42"/>
      <c r="L140" s="98"/>
      <c r="M140" s="14"/>
      <c r="N140" s="14"/>
      <c r="O140" s="14"/>
      <c r="P140" s="13"/>
      <c r="Q140" s="4"/>
      <c r="R140" s="14"/>
      <c r="S140" s="4"/>
    </row>
    <row r="141" spans="1:19" ht="12.75" hidden="1">
      <c r="A141" s="29"/>
      <c r="B141" s="22"/>
      <c r="C141" s="80"/>
      <c r="D141" s="80"/>
      <c r="E141" s="80"/>
      <c r="F141" s="110"/>
      <c r="G141" s="98"/>
      <c r="H141" s="98"/>
      <c r="I141" s="81"/>
      <c r="J141" s="13"/>
      <c r="K141" s="42"/>
      <c r="L141" s="98"/>
      <c r="M141" s="13"/>
      <c r="N141" s="13"/>
      <c r="O141" s="13"/>
      <c r="P141" s="13"/>
      <c r="Q141" s="4"/>
      <c r="R141" s="14"/>
      <c r="S141" s="4"/>
    </row>
    <row r="142" spans="1:19" ht="12.75" hidden="1">
      <c r="A142" s="28"/>
      <c r="B142" s="21"/>
      <c r="C142" s="71"/>
      <c r="D142" s="71"/>
      <c r="E142" s="71"/>
      <c r="F142" s="108"/>
      <c r="G142" s="99"/>
      <c r="H142" s="99"/>
      <c r="I142" s="81"/>
      <c r="J142" s="14"/>
      <c r="K142" s="42"/>
      <c r="L142" s="98"/>
      <c r="M142" s="14"/>
      <c r="N142" s="14"/>
      <c r="O142" s="14"/>
      <c r="P142" s="13"/>
      <c r="Q142" s="4"/>
      <c r="R142" s="14"/>
      <c r="S142" s="4"/>
    </row>
    <row r="143" spans="1:19" ht="12.75">
      <c r="A143" s="28"/>
      <c r="B143" s="21"/>
      <c r="C143" s="71"/>
      <c r="D143" s="71"/>
      <c r="E143" s="71"/>
      <c r="F143" s="108"/>
      <c r="G143" s="99"/>
      <c r="H143" s="99"/>
      <c r="I143" s="81"/>
      <c r="J143" s="14"/>
      <c r="K143" s="42"/>
      <c r="L143" s="99"/>
      <c r="M143" s="14"/>
      <c r="N143" s="14"/>
      <c r="O143" s="14"/>
      <c r="P143" s="14"/>
      <c r="Q143" s="4"/>
      <c r="R143" s="14"/>
      <c r="S143" s="4"/>
    </row>
    <row r="144" spans="1:19" ht="12.75">
      <c r="A144" s="25"/>
      <c r="B144" s="23" t="s">
        <v>112</v>
      </c>
      <c r="C144" s="23"/>
      <c r="D144" s="23"/>
      <c r="E144" s="23"/>
      <c r="F144" s="101"/>
      <c r="G144" s="101"/>
      <c r="H144" s="101"/>
      <c r="I144" s="38"/>
      <c r="J144" s="38">
        <f>J20+J55+J125+J128</f>
        <v>5366215.03</v>
      </c>
      <c r="K144" s="38"/>
      <c r="L144" s="101">
        <f>L20+L55+L125</f>
        <v>899281.74</v>
      </c>
      <c r="M144" s="101">
        <f>M20+M55+M125</f>
        <v>2075727.73</v>
      </c>
      <c r="N144" s="38"/>
      <c r="O144" s="38"/>
      <c r="P144" s="15"/>
      <c r="Q144" s="13"/>
      <c r="R144" s="14"/>
      <c r="S144" s="3"/>
    </row>
    <row r="146" ht="12.75">
      <c r="J146" s="79"/>
    </row>
    <row r="147" spans="12:16" ht="12.75">
      <c r="L147" s="16"/>
      <c r="M147" s="16"/>
      <c r="N147" s="16"/>
      <c r="O147" s="16"/>
      <c r="P147" s="16"/>
    </row>
    <row r="148" spans="1:22" ht="15.75">
      <c r="A148" s="63"/>
      <c r="B148" s="64" t="s">
        <v>113</v>
      </c>
      <c r="C148" s="65"/>
      <c r="D148" s="65"/>
      <c r="E148" s="63"/>
      <c r="F148" s="63"/>
      <c r="G148" s="63"/>
      <c r="H148" s="63"/>
      <c r="I148" s="64" t="s">
        <v>114</v>
      </c>
      <c r="K148" s="63"/>
      <c r="L148" s="66" t="s">
        <v>115</v>
      </c>
      <c r="M148" s="66"/>
      <c r="N148" s="66"/>
      <c r="O148" s="66"/>
      <c r="P148" s="66"/>
      <c r="Q148" s="66"/>
      <c r="R148" s="66"/>
      <c r="S148" s="70"/>
      <c r="T148" s="63"/>
      <c r="U148" s="63"/>
      <c r="V148" s="63"/>
    </row>
    <row r="149" spans="1:22" ht="15.75">
      <c r="A149" s="63"/>
      <c r="B149" s="64"/>
      <c r="C149" s="65"/>
      <c r="D149" s="65"/>
      <c r="E149" s="74"/>
      <c r="F149" s="74"/>
      <c r="G149" s="74"/>
      <c r="H149" s="74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70"/>
      <c r="T149" s="63"/>
      <c r="U149" s="63"/>
      <c r="V149" s="63"/>
    </row>
    <row r="150" spans="1:22" ht="15.75">
      <c r="A150" s="63"/>
      <c r="B150" s="64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70"/>
      <c r="T150" s="63"/>
      <c r="U150" s="63"/>
      <c r="V150" s="63"/>
    </row>
    <row r="151" spans="1:22" ht="15.75">
      <c r="A151" s="63"/>
      <c r="B151" s="64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70"/>
      <c r="T151" s="63"/>
      <c r="U151" s="63"/>
      <c r="V151" s="63"/>
    </row>
    <row r="152" spans="1:22" ht="15.75">
      <c r="A152" s="63"/>
      <c r="B152" s="64"/>
      <c r="C152" s="63"/>
      <c r="D152" s="63"/>
      <c r="E152" s="77"/>
      <c r="F152" s="77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70"/>
      <c r="T152" s="63"/>
      <c r="U152" s="63"/>
      <c r="V152" s="63"/>
    </row>
    <row r="153" spans="1:22" ht="15.75">
      <c r="A153" s="63"/>
      <c r="B153" s="64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70"/>
      <c r="T153" s="63"/>
      <c r="U153" s="63"/>
      <c r="V153" s="63"/>
    </row>
    <row r="154" spans="1:22" ht="15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70"/>
      <c r="T154" s="63"/>
      <c r="U154" s="63"/>
      <c r="V154" s="63"/>
    </row>
    <row r="155" spans="1:22" ht="15.75">
      <c r="A155" s="63"/>
      <c r="B155" s="64" t="s">
        <v>145</v>
      </c>
      <c r="C155" s="63"/>
      <c r="D155" s="63"/>
      <c r="E155" s="63"/>
      <c r="F155" s="63"/>
      <c r="G155" s="66"/>
      <c r="H155" s="66" t="s">
        <v>127</v>
      </c>
      <c r="I155" s="66"/>
      <c r="J155" s="66"/>
      <c r="K155" s="66"/>
      <c r="L155" s="66" t="s">
        <v>116</v>
      </c>
      <c r="M155" s="66"/>
      <c r="N155" s="66"/>
      <c r="O155" s="66"/>
      <c r="P155" s="66"/>
      <c r="Q155" s="66"/>
      <c r="R155" s="66"/>
      <c r="S155" s="69"/>
      <c r="T155" s="63"/>
      <c r="U155" s="63"/>
      <c r="V155" s="63"/>
    </row>
    <row r="156" spans="2:6" ht="12.75">
      <c r="B156" s="1"/>
      <c r="C156" s="1"/>
      <c r="D156" s="1"/>
      <c r="E156" s="1"/>
      <c r="F156" s="1"/>
    </row>
    <row r="158" spans="1:6" ht="12.75">
      <c r="A158" s="72"/>
      <c r="B158" s="73"/>
      <c r="C158" s="1"/>
      <c r="D158" s="1"/>
      <c r="E158" s="1"/>
      <c r="F158" s="1"/>
    </row>
  </sheetData>
  <sheetProtection/>
  <mergeCells count="1">
    <mergeCell ref="A2:S2"/>
  </mergeCells>
  <printOptions horizontalCentered="1"/>
  <pageMargins left="0.708661417322835" right="0.236220472440945" top="0.15748031496063" bottom="0.236220472440945" header="0" footer="0"/>
  <pageSetup blackAndWhite="1" errors="NA" fitToWidth="3" fitToHeight="1"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A1">
      <selection activeCell="G9" sqref="G9:I9"/>
    </sheetView>
  </sheetViews>
  <sheetFormatPr defaultColWidth="11.421875" defaultRowHeight="12.75"/>
  <cols>
    <col min="2" max="2" width="39.140625" style="0" customWidth="1"/>
    <col min="3" max="3" width="12.8515625" style="0" bestFit="1" customWidth="1"/>
    <col min="4" max="4" width="17.140625" style="0" customWidth="1"/>
    <col min="5" max="6" width="13.00390625" style="0" customWidth="1"/>
    <col min="7" max="7" width="12.8515625" style="0" customWidth="1"/>
    <col min="8" max="8" width="11.8515625" style="0" bestFit="1" customWidth="1"/>
    <col min="9" max="9" width="12.140625" style="0" bestFit="1" customWidth="1"/>
    <col min="10" max="10" width="11.140625" style="0" customWidth="1"/>
    <col min="11" max="12" width="12.140625" style="0" bestFit="1" customWidth="1"/>
    <col min="13" max="15" width="11.8515625" style="0" customWidth="1"/>
  </cols>
  <sheetData>
    <row r="1" spans="1:15" ht="15.75">
      <c r="A1" s="39" t="s">
        <v>159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6"/>
      <c r="B3" s="6"/>
      <c r="C3" s="6"/>
      <c r="D3" s="111"/>
      <c r="E3" s="111"/>
      <c r="F3" s="2"/>
      <c r="G3" s="7"/>
      <c r="H3" s="2"/>
      <c r="I3" s="2"/>
      <c r="J3" s="2"/>
      <c r="K3" s="2"/>
      <c r="L3" s="2"/>
      <c r="M3" s="2"/>
      <c r="N3" s="2"/>
      <c r="O3" s="2"/>
    </row>
    <row r="4" spans="1:15" ht="12.75">
      <c r="A4" s="52" t="s">
        <v>0</v>
      </c>
      <c r="B4" s="52"/>
      <c r="C4" s="30"/>
      <c r="D4" s="112" t="s">
        <v>117</v>
      </c>
      <c r="E4" s="113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2.75">
      <c r="A5" s="53" t="s">
        <v>152</v>
      </c>
      <c r="B5" s="54" t="s">
        <v>118</v>
      </c>
      <c r="C5" s="54" t="s">
        <v>112</v>
      </c>
      <c r="D5" s="114" t="s">
        <v>119</v>
      </c>
      <c r="E5" s="114" t="s">
        <v>120</v>
      </c>
      <c r="F5" s="17" t="s">
        <v>121</v>
      </c>
      <c r="G5" s="17" t="s">
        <v>122</v>
      </c>
      <c r="H5" s="17" t="s">
        <v>123</v>
      </c>
      <c r="I5" s="17" t="s">
        <v>124</v>
      </c>
      <c r="J5" s="17" t="s">
        <v>125</v>
      </c>
      <c r="K5" s="17" t="s">
        <v>126</v>
      </c>
      <c r="L5" s="17" t="s">
        <v>129</v>
      </c>
      <c r="M5" s="17" t="s">
        <v>130</v>
      </c>
      <c r="N5" s="17" t="s">
        <v>131</v>
      </c>
      <c r="O5" s="17" t="s">
        <v>132</v>
      </c>
    </row>
    <row r="6" spans="1:15" ht="12.75">
      <c r="A6" s="55"/>
      <c r="B6" s="56"/>
      <c r="C6" s="56"/>
      <c r="D6" s="115"/>
      <c r="E6" s="115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2.75">
      <c r="A7" s="27">
        <v>20000</v>
      </c>
      <c r="B7" s="62" t="s">
        <v>26</v>
      </c>
      <c r="C7" s="61">
        <f>SUM(D7:O7)</f>
        <v>556587.3799999999</v>
      </c>
      <c r="D7" s="99">
        <v>39223.84</v>
      </c>
      <c r="E7" s="99">
        <v>84412.15</v>
      </c>
      <c r="F7" s="14">
        <v>101823.48</v>
      </c>
      <c r="G7" s="14">
        <v>121536.6</v>
      </c>
      <c r="H7" s="14">
        <v>98516.75</v>
      </c>
      <c r="I7" s="14">
        <v>111074.56</v>
      </c>
      <c r="J7" s="14"/>
      <c r="K7" s="14"/>
      <c r="L7" s="14"/>
      <c r="M7" s="14"/>
      <c r="N7" s="14"/>
      <c r="O7" s="14"/>
    </row>
    <row r="8" spans="1:15" ht="12.75">
      <c r="A8" s="27"/>
      <c r="B8" s="62"/>
      <c r="C8" s="61"/>
      <c r="D8" s="99"/>
      <c r="E8" s="99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2.75">
      <c r="A9" s="27">
        <v>30000</v>
      </c>
      <c r="B9" s="62" t="s">
        <v>63</v>
      </c>
      <c r="C9" s="61">
        <f>SUM(D9:O9)</f>
        <v>2407054.09</v>
      </c>
      <c r="D9" s="99">
        <v>120366.75</v>
      </c>
      <c r="E9" s="99">
        <v>223478.86</v>
      </c>
      <c r="F9" s="14">
        <v>329976.66</v>
      </c>
      <c r="G9" s="14">
        <v>254090.5</v>
      </c>
      <c r="H9" s="14">
        <v>901989.03</v>
      </c>
      <c r="I9" s="14">
        <v>577152.29</v>
      </c>
      <c r="J9" s="14"/>
      <c r="K9" s="14"/>
      <c r="L9" s="14"/>
      <c r="M9" s="14"/>
      <c r="N9" s="14"/>
      <c r="O9" s="14"/>
    </row>
    <row r="10" spans="1:15" ht="12.75">
      <c r="A10" s="58"/>
      <c r="B10" s="59"/>
      <c r="C10" s="61"/>
      <c r="D10" s="99"/>
      <c r="E10" s="99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2.75">
      <c r="A11" s="29">
        <v>4000</v>
      </c>
      <c r="B11" s="95" t="s">
        <v>108</v>
      </c>
      <c r="C11" s="61">
        <f>SUM(D11:O11)</f>
        <v>11368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78">
        <v>11368</v>
      </c>
      <c r="J11" s="78"/>
      <c r="K11" s="78"/>
      <c r="L11" s="78"/>
      <c r="M11" s="78"/>
      <c r="N11" s="78"/>
      <c r="O11" s="78"/>
    </row>
    <row r="12" spans="1:15" ht="12.75">
      <c r="A12" s="29"/>
      <c r="B12" s="95"/>
      <c r="C12" s="6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1:15" ht="12.75">
      <c r="A13" s="29">
        <v>5000</v>
      </c>
      <c r="B13" s="95" t="s">
        <v>111</v>
      </c>
      <c r="C13" s="61">
        <f>SUM(D13:O13)</f>
        <v>0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1:15" ht="12.75">
      <c r="A14" s="58"/>
      <c r="B14" s="60"/>
      <c r="C14" s="60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58"/>
      <c r="B15" s="60"/>
      <c r="C15" s="61">
        <f>SUM(D15:O15)</f>
        <v>2975009.47</v>
      </c>
      <c r="D15" s="14">
        <f>D7+D9+D11+D13</f>
        <v>159590.59</v>
      </c>
      <c r="E15" s="14">
        <f>E7+E9+E11+E13</f>
        <v>307891.01</v>
      </c>
      <c r="F15" s="14">
        <f>F7+F9+F11+F13</f>
        <v>431800.13999999996</v>
      </c>
      <c r="G15" s="14">
        <f>SUM(G7:G14)</f>
        <v>375627.1</v>
      </c>
      <c r="H15" s="14">
        <f>SUM(H7:H14)</f>
        <v>1000505.78</v>
      </c>
      <c r="I15" s="14">
        <f>SUM(I7:I14)</f>
        <v>699594.8500000001</v>
      </c>
      <c r="J15" s="14"/>
      <c r="K15" s="14"/>
      <c r="L15" s="14"/>
      <c r="M15" s="14"/>
      <c r="N15" s="14"/>
      <c r="O15" s="14"/>
    </row>
    <row r="18" spans="3:6" ht="12.75">
      <c r="C18" s="75"/>
      <c r="D18" s="76"/>
      <c r="E18" s="76"/>
      <c r="F18" s="76"/>
    </row>
    <row r="19" spans="1:18" ht="12.75">
      <c r="A19" s="63"/>
      <c r="B19" s="64" t="s">
        <v>113</v>
      </c>
      <c r="C19" s="65"/>
      <c r="D19" s="63"/>
      <c r="E19" s="63"/>
      <c r="F19" s="63"/>
      <c r="G19" s="64" t="s">
        <v>114</v>
      </c>
      <c r="I19" s="63"/>
      <c r="J19" s="63"/>
      <c r="K19" s="66" t="s">
        <v>115</v>
      </c>
      <c r="L19" s="66"/>
      <c r="M19" s="66"/>
      <c r="N19" s="66"/>
      <c r="O19" s="66"/>
      <c r="P19" s="63"/>
      <c r="Q19" s="63"/>
      <c r="R19" s="63"/>
    </row>
    <row r="20" spans="1:18" ht="12.75">
      <c r="A20" s="63"/>
      <c r="B20" s="64"/>
      <c r="C20" s="65"/>
      <c r="D20" s="74"/>
      <c r="E20" s="74"/>
      <c r="F20" s="74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12.75">
      <c r="A21" s="63"/>
      <c r="B21" s="64"/>
      <c r="C21" s="63"/>
      <c r="D21" s="63"/>
      <c r="E21" s="65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12.75">
      <c r="A22" s="63"/>
      <c r="B22" s="64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ht="12.75">
      <c r="A23" s="63"/>
      <c r="B23" s="64"/>
      <c r="C23" s="63"/>
      <c r="D23" s="77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18" ht="12.75">
      <c r="A24" s="63"/>
      <c r="B24" s="64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12.7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8" ht="12.75">
      <c r="A26" s="63"/>
      <c r="B26" s="64" t="s">
        <v>145</v>
      </c>
      <c r="C26" s="63"/>
      <c r="D26" s="63"/>
      <c r="E26" s="63"/>
      <c r="F26" s="66" t="s">
        <v>127</v>
      </c>
      <c r="G26" s="66"/>
      <c r="H26" s="66"/>
      <c r="I26" s="63"/>
      <c r="J26" s="63"/>
      <c r="K26" s="66" t="s">
        <v>116</v>
      </c>
      <c r="L26" s="66"/>
      <c r="M26" s="66"/>
      <c r="N26" s="66"/>
      <c r="O26" s="66"/>
      <c r="P26" s="63"/>
      <c r="Q26" s="63"/>
      <c r="R26" s="6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="185" zoomScaleNormal="185" zoomScalePageLayoutView="0" workbookViewId="0" topLeftCell="A10">
      <selection activeCell="C20" sqref="C20"/>
    </sheetView>
  </sheetViews>
  <sheetFormatPr defaultColWidth="11.421875" defaultRowHeight="12.75"/>
  <cols>
    <col min="2" max="2" width="19.421875" style="0" customWidth="1"/>
    <col min="3" max="3" width="18.28125" style="0" customWidth="1"/>
    <col min="4" max="4" width="17.57421875" style="0" customWidth="1"/>
    <col min="5" max="5" width="17.421875" style="0" customWidth="1"/>
    <col min="6" max="7" width="12.8515625" style="0" bestFit="1" customWidth="1"/>
    <col min="8" max="8" width="15.8515625" style="0" customWidth="1"/>
  </cols>
  <sheetData>
    <row r="1" spans="1:8" ht="45">
      <c r="A1" s="85" t="s">
        <v>146</v>
      </c>
      <c r="B1" s="85" t="s">
        <v>147</v>
      </c>
      <c r="C1" s="85" t="s">
        <v>148</v>
      </c>
      <c r="D1" s="85" t="s">
        <v>149</v>
      </c>
      <c r="E1" s="85" t="s">
        <v>150</v>
      </c>
      <c r="F1" s="85" t="s">
        <v>146</v>
      </c>
      <c r="G1" s="85" t="s">
        <v>147</v>
      </c>
      <c r="H1" s="85" t="s">
        <v>148</v>
      </c>
    </row>
    <row r="2" spans="1:8" ht="14.25">
      <c r="A2" s="86">
        <v>1000</v>
      </c>
      <c r="B2" s="88">
        <v>19904696.12</v>
      </c>
      <c r="C2" s="88">
        <v>328683.47</v>
      </c>
      <c r="D2" s="88">
        <v>14375462.1</v>
      </c>
      <c r="E2" s="88">
        <v>5857917.49</v>
      </c>
      <c r="F2" s="86">
        <v>9948932.124</v>
      </c>
      <c r="G2" s="88">
        <v>10567392.22</v>
      </c>
      <c r="H2" s="88">
        <v>11185852.316</v>
      </c>
    </row>
    <row r="3" spans="1:8" ht="14.25">
      <c r="A3" s="89">
        <v>2000</v>
      </c>
      <c r="B3" s="90">
        <v>1064038.19</v>
      </c>
      <c r="C3" s="90">
        <v>-94909.55</v>
      </c>
      <c r="D3" s="90">
        <v>942213.35</v>
      </c>
      <c r="E3" s="90">
        <v>26915.29</v>
      </c>
      <c r="F3" s="89">
        <v>366453.178</v>
      </c>
      <c r="G3" s="90">
        <v>359253.752</v>
      </c>
      <c r="H3" s="90">
        <v>352054.326</v>
      </c>
    </row>
    <row r="4" spans="1:8" ht="14.25">
      <c r="A4" s="86">
        <v>3000</v>
      </c>
      <c r="B4" s="88">
        <v>3765069.71</v>
      </c>
      <c r="C4" s="88">
        <v>398950.76</v>
      </c>
      <c r="D4" s="88">
        <v>3730150.99</v>
      </c>
      <c r="E4" s="88">
        <v>431869.48</v>
      </c>
      <c r="F4" s="86">
        <v>1912654.26</v>
      </c>
      <c r="G4" s="88">
        <v>1994936.284</v>
      </c>
      <c r="H4" s="88">
        <v>2077218.308</v>
      </c>
    </row>
    <row r="5" spans="1:8" ht="14.25">
      <c r="A5" s="89">
        <v>4000</v>
      </c>
      <c r="B5" s="90">
        <v>1083800.04</v>
      </c>
      <c r="C5" s="91">
        <v>0</v>
      </c>
      <c r="D5" s="90">
        <v>166920</v>
      </c>
      <c r="E5" s="90">
        <v>916880.04</v>
      </c>
      <c r="F5" s="89">
        <v>706984.028</v>
      </c>
      <c r="G5" s="90">
        <v>797872.032</v>
      </c>
      <c r="H5" s="91">
        <v>888760.036</v>
      </c>
    </row>
    <row r="6" spans="1:8" ht="14.25">
      <c r="A6" s="86">
        <v>5000</v>
      </c>
      <c r="B6" s="92">
        <v>0</v>
      </c>
      <c r="C6" s="88">
        <v>8874</v>
      </c>
      <c r="D6" s="88">
        <v>8874</v>
      </c>
      <c r="E6" s="92">
        <v>0</v>
      </c>
      <c r="F6" s="86">
        <v>4211.8</v>
      </c>
      <c r="G6" s="92">
        <v>4099.2</v>
      </c>
      <c r="H6" s="88">
        <v>3986.6</v>
      </c>
    </row>
    <row r="7" spans="2:8" ht="12.75">
      <c r="B7" s="87">
        <f aca="true" t="shared" si="0" ref="B7:H7">SUM(B2:B6)</f>
        <v>25817604.060000002</v>
      </c>
      <c r="C7" s="87">
        <f t="shared" si="0"/>
        <v>641598.6799999999</v>
      </c>
      <c r="D7" s="87">
        <f t="shared" si="0"/>
        <v>19223620.439999998</v>
      </c>
      <c r="E7" s="87">
        <f t="shared" si="0"/>
        <v>7233582.3</v>
      </c>
      <c r="F7" s="87">
        <f t="shared" si="0"/>
        <v>12939235.39</v>
      </c>
      <c r="G7" s="87">
        <f t="shared" si="0"/>
        <v>13723553.488</v>
      </c>
      <c r="H7" s="87">
        <f t="shared" si="0"/>
        <v>14507871.586</v>
      </c>
    </row>
    <row r="10" spans="1:5" ht="38.25">
      <c r="A10" s="117" t="s">
        <v>146</v>
      </c>
      <c r="B10" s="117" t="s">
        <v>147</v>
      </c>
      <c r="C10" s="117" t="s">
        <v>148</v>
      </c>
      <c r="D10" s="117" t="s">
        <v>149</v>
      </c>
      <c r="E10" s="117" t="s">
        <v>150</v>
      </c>
    </row>
    <row r="11" spans="1:5" ht="14.25">
      <c r="A11" s="86">
        <v>1000</v>
      </c>
      <c r="B11" s="88">
        <v>19904696.12</v>
      </c>
      <c r="C11" s="92">
        <v>1790787.62</v>
      </c>
      <c r="D11" s="92">
        <v>21695483.74</v>
      </c>
      <c r="E11" s="88">
        <f>(B11+C11)-D11</f>
        <v>0</v>
      </c>
    </row>
    <row r="12" spans="1:5" ht="14.25">
      <c r="A12" s="89">
        <v>2000</v>
      </c>
      <c r="B12" s="90">
        <v>1064038.19</v>
      </c>
      <c r="C12" s="91">
        <v>-1194.59</v>
      </c>
      <c r="D12" s="91">
        <v>1062843.6</v>
      </c>
      <c r="E12" s="88">
        <f>(B12+C12)-D12</f>
        <v>0</v>
      </c>
    </row>
    <row r="13" spans="1:5" ht="14.25">
      <c r="A13" s="86">
        <v>3000</v>
      </c>
      <c r="B13" s="88">
        <v>3765069.71</v>
      </c>
      <c r="C13" s="92">
        <v>724802.73</v>
      </c>
      <c r="D13" s="92">
        <v>4489872.44</v>
      </c>
      <c r="E13" s="88">
        <f>(B13+C13)-D13</f>
        <v>0</v>
      </c>
    </row>
    <row r="14" spans="1:5" ht="14.25">
      <c r="A14" s="89">
        <v>4000</v>
      </c>
      <c r="B14" s="90">
        <v>1083800.04</v>
      </c>
      <c r="C14" s="91">
        <v>0</v>
      </c>
      <c r="D14" s="91">
        <v>168420</v>
      </c>
      <c r="E14" s="88">
        <f>D14-(B14+C14)</f>
        <v>-915380.04</v>
      </c>
    </row>
    <row r="15" spans="1:5" ht="14.25">
      <c r="A15" s="86">
        <v>5000</v>
      </c>
      <c r="B15" s="92">
        <v>0</v>
      </c>
      <c r="C15" s="88">
        <v>8874</v>
      </c>
      <c r="D15" s="88">
        <v>8874</v>
      </c>
      <c r="E15" s="88">
        <f>(B15+C15)-D15</f>
        <v>0</v>
      </c>
    </row>
    <row r="16" spans="1:5" ht="15.75">
      <c r="A16" s="93" t="s">
        <v>151</v>
      </c>
      <c r="B16" s="94">
        <v>25817604.06</v>
      </c>
      <c r="C16" s="94">
        <f>SUM(C11:C15)</f>
        <v>2523269.76</v>
      </c>
      <c r="D16" s="94">
        <f>SUM(D11:D15)</f>
        <v>27425493.78</v>
      </c>
      <c r="E16" s="94">
        <f>SUM(E11:E15)</f>
        <v>-915380.04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Ismene</dc:creator>
  <cp:keywords/>
  <dc:description/>
  <cp:lastModifiedBy>Luz Marina Vega García</cp:lastModifiedBy>
  <cp:lastPrinted>2023-09-18T00:45:39Z</cp:lastPrinted>
  <dcterms:created xsi:type="dcterms:W3CDTF">2016-03-08T16:43:29Z</dcterms:created>
  <dcterms:modified xsi:type="dcterms:W3CDTF">2023-09-18T00:47:07Z</dcterms:modified>
  <cp:category/>
  <cp:version/>
  <cp:contentType/>
  <cp:contentStatus/>
</cp:coreProperties>
</file>